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anagerial Unit Reports\MD&amp;A\2026\Q2 2026\"/>
    </mc:Choice>
  </mc:AlternateContent>
  <xr:revisionPtr revIDLastSave="0" documentId="13_ncr:1_{DFFE0BC5-B36D-4513-85FB-6C273A96DB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___sta2">[0]!Combined.-1.12</definedName>
    <definedName name="__5450_01">#REF!</definedName>
    <definedName name="__5456_n">#REF!</definedName>
    <definedName name="__DON1">[1]CNOBARI!$A$2:$A$39</definedName>
    <definedName name="__DON2">[1]CNOBARI!$B$2:$B$107</definedName>
    <definedName name="__DON3">[2]CNOBARI!$C$2:$C$135</definedName>
    <definedName name="__IV69000">#REF!</definedName>
    <definedName name="__IV70000">#REF!</definedName>
    <definedName name="__JA1">#REF!</definedName>
    <definedName name="__KA1">#REF!</definedName>
    <definedName name="__sta2">[0]!Combined.-1.12</definedName>
    <definedName name="__Ве">#REF!</definedName>
    <definedName name="__Вероят">#REF!</definedName>
    <definedName name="__Вероятность_погашения">#REF!</definedName>
    <definedName name="_10._Прочие_пассивы">#REF!</definedName>
    <definedName name="_11">#REF!</definedName>
    <definedName name="_11._Акционерный_капитал">#REF!</definedName>
    <definedName name="_12._Нераспределенная_прибыль_и_резервы">#REF!</definedName>
    <definedName name="_3._Кредиты_клиентам">#REF!</definedName>
    <definedName name="_4._Кредиты_банкам">#REF!</definedName>
    <definedName name="_4050_00">#REF!</definedName>
    <definedName name="_4050_01">#REF!</definedName>
    <definedName name="_4050_n">#REF!</definedName>
    <definedName name="_4052_00">#REF!</definedName>
    <definedName name="_4052_01">#REF!</definedName>
    <definedName name="_4052_n">#REF!</definedName>
    <definedName name="_4100_00">#REF!</definedName>
    <definedName name="_4100_01">#REF!</definedName>
    <definedName name="_4100_n">#REF!</definedName>
    <definedName name="_4101_00">#REF!</definedName>
    <definedName name="_4101_01">#REF!</definedName>
    <definedName name="_4101_n">#REF!</definedName>
    <definedName name="_4150_00">#REF!</definedName>
    <definedName name="_4150_01">#REF!</definedName>
    <definedName name="_4150_n">#REF!</definedName>
    <definedName name="_4151_00">#REF!</definedName>
    <definedName name="_4151_01">#REF!</definedName>
    <definedName name="_4151_n">#REF!</definedName>
    <definedName name="_4152_00">#REF!</definedName>
    <definedName name="_4152_01">#REF!</definedName>
    <definedName name="_4152_n">#REF!</definedName>
    <definedName name="_4155_00">#REF!</definedName>
    <definedName name="_4155_01">#REF!</definedName>
    <definedName name="_4155_n">#REF!</definedName>
    <definedName name="_4250_00">#REF!</definedName>
    <definedName name="_4250_01">#REF!</definedName>
    <definedName name="_4250_n">#REF!</definedName>
    <definedName name="_4252_00">#REF!</definedName>
    <definedName name="_4252_01">#REF!</definedName>
    <definedName name="_4252_n">#REF!</definedName>
    <definedName name="_4253_00">#REF!</definedName>
    <definedName name="_4253_01">#REF!</definedName>
    <definedName name="_4253_n">#REF!</definedName>
    <definedName name="_4300_n">#REF!</definedName>
    <definedName name="_4302_00">#REF!</definedName>
    <definedName name="_4302_01">#REF!</definedName>
    <definedName name="_4302_n">#REF!</definedName>
    <definedName name="_4400_n">#REF!</definedName>
    <definedName name="_4401_00">#REF!</definedName>
    <definedName name="_4401_01">#REF!</definedName>
    <definedName name="_4401_n">#REF!</definedName>
    <definedName name="_4405_00">#REF!</definedName>
    <definedName name="_4405_01">#REF!</definedName>
    <definedName name="_4405_n">#REF!</definedName>
    <definedName name="_4411_00">#REF!</definedName>
    <definedName name="_4411_01">#REF!</definedName>
    <definedName name="_4411_n">#REF!</definedName>
    <definedName name="_4414_00">#REF!</definedName>
    <definedName name="_4414_01">#REF!</definedName>
    <definedName name="_4414_n">#REF!</definedName>
    <definedName name="_4417_00">#REF!</definedName>
    <definedName name="_4417_01">#REF!</definedName>
    <definedName name="_4417_n">#REF!</definedName>
    <definedName name="_4420_00">#REF!</definedName>
    <definedName name="_4420_01">#REF!</definedName>
    <definedName name="_4420_n">#REF!</definedName>
    <definedName name="_4424_00">#REF!</definedName>
    <definedName name="_4424_01">#REF!</definedName>
    <definedName name="_4424_n">#REF!</definedName>
    <definedName name="_4449_00">#REF!</definedName>
    <definedName name="_4449_01">#REF!</definedName>
    <definedName name="_4449_n">#REF!</definedName>
    <definedName name="_4450_00">#REF!</definedName>
    <definedName name="_4450_01">#REF!</definedName>
    <definedName name="_4450_n">#REF!</definedName>
    <definedName name="_4490_n">#REF!</definedName>
    <definedName name="_4491_00">#REF!</definedName>
    <definedName name="_4491_01">#REF!</definedName>
    <definedName name="_4491_n">#REF!</definedName>
    <definedName name="_4500_n">#REF!</definedName>
    <definedName name="_4510_00">#REF!</definedName>
    <definedName name="_4510_01">#REF!</definedName>
    <definedName name="_4510_n">#REF!</definedName>
    <definedName name="_4530_00">#REF!</definedName>
    <definedName name="_4530_01">#REF!</definedName>
    <definedName name="_4530_n">#REF!</definedName>
    <definedName name="_4600_n">#REF!</definedName>
    <definedName name="_4601_00">#REF!</definedName>
    <definedName name="_4601_01">#REF!</definedName>
    <definedName name="_4601_n">#REF!</definedName>
    <definedName name="_4603_00">#REF!</definedName>
    <definedName name="_4603_01">#REF!</definedName>
    <definedName name="_4603_n">#REF!</definedName>
    <definedName name="_4604_00">#REF!</definedName>
    <definedName name="_4604_01">#REF!</definedName>
    <definedName name="_4604_n">#REF!</definedName>
    <definedName name="_4606_00">#REF!</definedName>
    <definedName name="_4606_01">#REF!</definedName>
    <definedName name="_4606_n">#REF!</definedName>
    <definedName name="_4607_00">#REF!</definedName>
    <definedName name="_4607_01">#REF!</definedName>
    <definedName name="_4607_n">#REF!</definedName>
    <definedName name="_4608_00">#REF!</definedName>
    <definedName name="_4608_01">#REF!</definedName>
    <definedName name="_4608_n">#REF!</definedName>
    <definedName name="_4700_n">#REF!</definedName>
    <definedName name="_4703_00">#REF!</definedName>
    <definedName name="_4703_01">#REF!</definedName>
    <definedName name="_4703_n">#REF!</definedName>
    <definedName name="_4706_00">#REF!</definedName>
    <definedName name="_4706_01">#REF!</definedName>
    <definedName name="_4706_n">#REF!</definedName>
    <definedName name="_4800_n">#REF!</definedName>
    <definedName name="_4801_00">#REF!</definedName>
    <definedName name="_4801_01">#REF!</definedName>
    <definedName name="_4801_n">#REF!</definedName>
    <definedName name="_4802_00">#REF!</definedName>
    <definedName name="_4802_01">#REF!</definedName>
    <definedName name="_4802_n">#REF!</definedName>
    <definedName name="_4850_00">#REF!</definedName>
    <definedName name="_4850_01">#REF!</definedName>
    <definedName name="_4850_n">#REF!</definedName>
    <definedName name="_4852_00">#REF!</definedName>
    <definedName name="_4852_01">#REF!</definedName>
    <definedName name="_4852_n">#REF!</definedName>
    <definedName name="_4853_00">#REF!</definedName>
    <definedName name="_4853_01">#REF!</definedName>
    <definedName name="_4853_n">#REF!</definedName>
    <definedName name="_4900_00">#REF!</definedName>
    <definedName name="_4900_01">#REF!</definedName>
    <definedName name="_4900_n">#REF!</definedName>
    <definedName name="_4920_00">#REF!</definedName>
    <definedName name="_4920_01">#REF!</definedName>
    <definedName name="_4920_n">#REF!</definedName>
    <definedName name="_4921_00">#REF!</definedName>
    <definedName name="_4921_01">#REF!</definedName>
    <definedName name="_4921_n">#REF!</definedName>
    <definedName name="_4922_00">#REF!</definedName>
    <definedName name="_4922_01">#REF!</definedName>
    <definedName name="_4922_n">#REF!</definedName>
    <definedName name="_4940_00">#REF!</definedName>
    <definedName name="_4940_01">#REF!</definedName>
    <definedName name="_4940_n">#REF!</definedName>
    <definedName name="_4942_00">#REF!</definedName>
    <definedName name="_4942_01">#REF!</definedName>
    <definedName name="_4942_n">#REF!</definedName>
    <definedName name="_5000">#REF!</definedName>
    <definedName name="_5000_00">#REF!</definedName>
    <definedName name="_5000_01">#REF!</definedName>
    <definedName name="_5000_n">#REF!</definedName>
    <definedName name="_5023_00">#REF!</definedName>
    <definedName name="_5023_01">#REF!</definedName>
    <definedName name="_5023_n">#REF!</definedName>
    <definedName name="_5054_00">#REF!</definedName>
    <definedName name="_5054_01">#REF!</definedName>
    <definedName name="_5054_n">#REF!</definedName>
    <definedName name="_5113_00">#REF!</definedName>
    <definedName name="_5113_01">#REF!</definedName>
    <definedName name="_5113_n">#REF!</definedName>
    <definedName name="_5120_00">#REF!</definedName>
    <definedName name="_5120_01">#REF!</definedName>
    <definedName name="_5120_n">#REF!</definedName>
    <definedName name="_5120n">#REF!</definedName>
    <definedName name="_5123_00">#REF!</definedName>
    <definedName name="_5123_01">#REF!</definedName>
    <definedName name="_5123_n">#REF!</definedName>
    <definedName name="_5124_00">#REF!</definedName>
    <definedName name="_5124_01">#REF!</definedName>
    <definedName name="_5124_n">#REF!</definedName>
    <definedName name="_5200_00">#REF!</definedName>
    <definedName name="_5200_01">#REF!</definedName>
    <definedName name="_5200_n">#REF!</definedName>
    <definedName name="_5203_00">#REF!</definedName>
    <definedName name="_5203_01">#REF!</definedName>
    <definedName name="_5203_n">#REF!</definedName>
    <definedName name="_5211_00">#REF!</definedName>
    <definedName name="_5211_01">#REF!</definedName>
    <definedName name="_5211_n">#REF!</definedName>
    <definedName name="_5215_00">#REF!</definedName>
    <definedName name="_5215_01">#REF!</definedName>
    <definedName name="_5215_n">#REF!</definedName>
    <definedName name="_5217_00">#REF!</definedName>
    <definedName name="_5217_01">#REF!</definedName>
    <definedName name="_5217_n">#REF!</definedName>
    <definedName name="_5221_00">#REF!</definedName>
    <definedName name="_5221_01">#REF!</definedName>
    <definedName name="_5221_n">#REF!</definedName>
    <definedName name="_5223_00">#REF!</definedName>
    <definedName name="_5223_01">#REF!</definedName>
    <definedName name="_5223_n">#REF!</definedName>
    <definedName name="_5229_00">#REF!</definedName>
    <definedName name="_5229_01">#REF!</definedName>
    <definedName name="_5229_n">#REF!</definedName>
    <definedName name="_5302_00">#REF!</definedName>
    <definedName name="_5302_01">#REF!</definedName>
    <definedName name="_5302_n">#REF!</definedName>
    <definedName name="_5400_00">#REF!</definedName>
    <definedName name="_5400_01">#REF!</definedName>
    <definedName name="_5400_n">#REF!</definedName>
    <definedName name="_5402_00">#REF!</definedName>
    <definedName name="_5402_01">#REF!</definedName>
    <definedName name="_5402_n">#REF!</definedName>
    <definedName name="_5450_00">#REF!</definedName>
    <definedName name="_5450_01">#REF!</definedName>
    <definedName name="_5450_n">#REF!</definedName>
    <definedName name="_5451_00">#REF!</definedName>
    <definedName name="_5451_01">#REF!</definedName>
    <definedName name="_5451_n">#REF!</definedName>
    <definedName name="_5452_00">#REF!</definedName>
    <definedName name="_5452_01">#REF!</definedName>
    <definedName name="_5452_n">#REF!</definedName>
    <definedName name="_5455_00">#REF!</definedName>
    <definedName name="_5455_01">#REF!</definedName>
    <definedName name="_5455_n">#REF!</definedName>
    <definedName name="_5456_00">#REF!</definedName>
    <definedName name="_5456_01">#REF!</definedName>
    <definedName name="_5456_n">#REF!</definedName>
    <definedName name="_5458_00">#REF!</definedName>
    <definedName name="_5458_01">#REF!</definedName>
    <definedName name="_5458_n">#REF!</definedName>
    <definedName name="_5459_00">#REF!</definedName>
    <definedName name="_5459_01">#REF!</definedName>
    <definedName name="_5459_n">#REF!</definedName>
    <definedName name="_5500">#REF!</definedName>
    <definedName name="_5500_00">#REF!</definedName>
    <definedName name="_5500_01">#REF!</definedName>
    <definedName name="_5510_00">#REF!</definedName>
    <definedName name="_5510_01">#REF!</definedName>
    <definedName name="_5510_n">#REF!</definedName>
    <definedName name="_5530_00">#REF!</definedName>
    <definedName name="_5530_01">#REF!</definedName>
    <definedName name="_5530_n">#REF!</definedName>
    <definedName name="_5600">#REF!</definedName>
    <definedName name="_5600_00">#REF!</definedName>
    <definedName name="_5600_01">#REF!</definedName>
    <definedName name="_5600_n">#REF!</definedName>
    <definedName name="_5601_00">#REF!</definedName>
    <definedName name="_5601_01">#REF!</definedName>
    <definedName name="_5601_n">#REF!</definedName>
    <definedName name="_5602_00">#REF!</definedName>
    <definedName name="_5602_01">#REF!</definedName>
    <definedName name="_5602_n">#REF!</definedName>
    <definedName name="_5603_00">#REF!</definedName>
    <definedName name="_5603_01">#REF!</definedName>
    <definedName name="_5603_n">#REF!</definedName>
    <definedName name="_5604_00">#REF!</definedName>
    <definedName name="_5604_01">#REF!</definedName>
    <definedName name="_5604_n">#REF!</definedName>
    <definedName name="_5607_00">#REF!</definedName>
    <definedName name="_5607_01">#REF!</definedName>
    <definedName name="_5607_n">#REF!</definedName>
    <definedName name="_5608_00">#REF!</definedName>
    <definedName name="_5608_01">#REF!</definedName>
    <definedName name="_5608_n">#REF!</definedName>
    <definedName name="_5700_00">#REF!</definedName>
    <definedName name="_5700_01">#REF!</definedName>
    <definedName name="_5700_n">#REF!</definedName>
    <definedName name="_5703_00">#REF!</definedName>
    <definedName name="_5703_01">#REF!</definedName>
    <definedName name="_5703_n">#REF!</definedName>
    <definedName name="_5706_00">#REF!</definedName>
    <definedName name="_5706_01">#REF!</definedName>
    <definedName name="_5706_n">#REF!</definedName>
    <definedName name="_5720_00">#REF!</definedName>
    <definedName name="_5720_01">#REF!</definedName>
    <definedName name="_5720_n">#REF!</definedName>
    <definedName name="_5721_00">#REF!</definedName>
    <definedName name="_5721_01">#REF!</definedName>
    <definedName name="_5721_n">#REF!</definedName>
    <definedName name="_5722_00">#REF!</definedName>
    <definedName name="_5722_01">#REF!</definedName>
    <definedName name="_5722_n">#REF!</definedName>
    <definedName name="_5723_00">#REF!</definedName>
    <definedName name="_5723_01">#REF!</definedName>
    <definedName name="_5723_n">#REF!</definedName>
    <definedName name="_5724_00">#REF!</definedName>
    <definedName name="_5724_01">#REF!</definedName>
    <definedName name="_5724_n">#REF!</definedName>
    <definedName name="_5725_00">#REF!</definedName>
    <definedName name="_5725_01">#REF!</definedName>
    <definedName name="_5725_n">#REF!</definedName>
    <definedName name="_5726_00">#REF!</definedName>
    <definedName name="_5726_01">#REF!</definedName>
    <definedName name="_5726_n">#REF!</definedName>
    <definedName name="_5727_00">#REF!</definedName>
    <definedName name="_5727_01">#REF!</definedName>
    <definedName name="_5727_n">#REF!</definedName>
    <definedName name="_5728_00">#REF!</definedName>
    <definedName name="_5728_01">#REF!</definedName>
    <definedName name="_5728_n">#REF!</definedName>
    <definedName name="_5729_00">#REF!</definedName>
    <definedName name="_5729_01">#REF!</definedName>
    <definedName name="_5729_n">#REF!</definedName>
    <definedName name="_5740_00">#REF!</definedName>
    <definedName name="_5740_01">#REF!</definedName>
    <definedName name="_5740_n">#REF!</definedName>
    <definedName name="_5741_00">#REF!</definedName>
    <definedName name="_5741_01">#REF!</definedName>
    <definedName name="_5741_n">#REF!</definedName>
    <definedName name="_5742_00">#REF!</definedName>
    <definedName name="_5742_01">#REF!</definedName>
    <definedName name="_5742_n">#REF!</definedName>
    <definedName name="_5743_00">#REF!</definedName>
    <definedName name="_5743_01">#REF!</definedName>
    <definedName name="_5743_n">#REF!</definedName>
    <definedName name="_5744_00">#REF!</definedName>
    <definedName name="_5744_01">#REF!</definedName>
    <definedName name="_5744_n">#REF!</definedName>
    <definedName name="_5745_00">#REF!</definedName>
    <definedName name="_5745_01">#REF!</definedName>
    <definedName name="_5745_n">#REF!</definedName>
    <definedName name="_5746_00">#REF!</definedName>
    <definedName name="_5746_01">#REF!</definedName>
    <definedName name="_5746_n">#REF!</definedName>
    <definedName name="_5747_00">#REF!</definedName>
    <definedName name="_5747_01">#REF!</definedName>
    <definedName name="_5747_n">#REF!</definedName>
    <definedName name="_5748_00">#REF!</definedName>
    <definedName name="_5748_01">#REF!</definedName>
    <definedName name="_5748_n">#REF!</definedName>
    <definedName name="_5760_00">#REF!</definedName>
    <definedName name="_5760_01">#REF!</definedName>
    <definedName name="_5760_n">#REF!</definedName>
    <definedName name="_5761_00">#REF!</definedName>
    <definedName name="_5761_01">#REF!</definedName>
    <definedName name="_5761_n">#REF!</definedName>
    <definedName name="_5762_00">#REF!</definedName>
    <definedName name="_5762_01">#REF!</definedName>
    <definedName name="_5762_n">#REF!</definedName>
    <definedName name="_5763_00">#REF!</definedName>
    <definedName name="_5763_01">#REF!</definedName>
    <definedName name="_5763_n">#REF!</definedName>
    <definedName name="_5764_00">#REF!</definedName>
    <definedName name="_5764_01">#REF!</definedName>
    <definedName name="_5764_n">#REF!</definedName>
    <definedName name="_5765_00">#REF!</definedName>
    <definedName name="_5765_01">#REF!</definedName>
    <definedName name="_5765_n">#REF!</definedName>
    <definedName name="_5766_00">#REF!</definedName>
    <definedName name="_5766_01">#REF!</definedName>
    <definedName name="_5766_n">#REF!</definedName>
    <definedName name="_5767_00">#REF!</definedName>
    <definedName name="_5767_01">#REF!</definedName>
    <definedName name="_5767_n">#REF!</definedName>
    <definedName name="_5768_00">#REF!</definedName>
    <definedName name="_5768_01">#REF!</definedName>
    <definedName name="_5768_n">#REF!</definedName>
    <definedName name="_5769_00">#REF!</definedName>
    <definedName name="_5769_01">#REF!</definedName>
    <definedName name="_5769_n">#REF!</definedName>
    <definedName name="_5780_00">#REF!</definedName>
    <definedName name="_5780_01">#REF!</definedName>
    <definedName name="_5780_n">#REF!</definedName>
    <definedName name="_5781_00">#REF!</definedName>
    <definedName name="_5781_01">#REF!</definedName>
    <definedName name="_5781_n">#REF!</definedName>
    <definedName name="_5782_00">#REF!</definedName>
    <definedName name="_5782_01">#REF!</definedName>
    <definedName name="_5782_n">#REF!</definedName>
    <definedName name="_5783_00">#REF!</definedName>
    <definedName name="_5783_01">#REF!</definedName>
    <definedName name="_5783_n">#REF!</definedName>
    <definedName name="_5787_00">#REF!</definedName>
    <definedName name="_5787_01">#REF!</definedName>
    <definedName name="_5787_n">#REF!</definedName>
    <definedName name="_5788_00">#REF!</definedName>
    <definedName name="_5788_01">#REF!</definedName>
    <definedName name="_5788_n">#REF!</definedName>
    <definedName name="_5800_00">#REF!</definedName>
    <definedName name="_5800_01">#REF!</definedName>
    <definedName name="_5800_n">#REF!</definedName>
    <definedName name="_5801_00">#REF!</definedName>
    <definedName name="_5801_01">#REF!</definedName>
    <definedName name="_5801_n">#REF!</definedName>
    <definedName name="_5802_00">#REF!</definedName>
    <definedName name="_5802_01">#REF!</definedName>
    <definedName name="_5802_n">#REF!</definedName>
    <definedName name="_5850_00">#REF!</definedName>
    <definedName name="_5850_01">#REF!</definedName>
    <definedName name="_5850_n">#REF!</definedName>
    <definedName name="_5852_00">#REF!</definedName>
    <definedName name="_5852_01">#REF!</definedName>
    <definedName name="_5852_n">#REF!</definedName>
    <definedName name="_5900_00">#REF!</definedName>
    <definedName name="_5900_01">#REF!</definedName>
    <definedName name="_5900_n">#REF!</definedName>
    <definedName name="_5920_00">#REF!</definedName>
    <definedName name="_5920_01">#REF!</definedName>
    <definedName name="_5920_n">#REF!</definedName>
    <definedName name="_5921_00">#REF!</definedName>
    <definedName name="_5921_01">#REF!</definedName>
    <definedName name="_5921_n">#REF!</definedName>
    <definedName name="_5922_00">#REF!</definedName>
    <definedName name="_5922_01">#REF!</definedName>
    <definedName name="_5922_n">#REF!</definedName>
    <definedName name="_5940_00">#REF!</definedName>
    <definedName name="_5940_01">#REF!</definedName>
    <definedName name="_5940_n">#REF!</definedName>
    <definedName name="_5942_00">#REF!</definedName>
    <definedName name="_5942_01">#REF!</definedName>
    <definedName name="_5942_n">#REF!</definedName>
    <definedName name="_5999_00">#REF!</definedName>
    <definedName name="_5999_01">#REF!</definedName>
    <definedName name="_5999_n">#REF!</definedName>
    <definedName name="_6._Основные_средства">#REF!</definedName>
    <definedName name="_7._Прочие_активы">#REF!</definedName>
    <definedName name="_8._Средства__принадлежащие_вкладчикам">#REF!</definedName>
    <definedName name="_9._Депозиты_других_банков">#REF!</definedName>
    <definedName name="_BRU2">#REF!</definedName>
    <definedName name="_dem2">#REF!</definedName>
    <definedName name="_DON1">[1]CNOBARI!$A$2:$A$39</definedName>
    <definedName name="_DON2">[1]CNOBARI!$B$2:$B$107</definedName>
    <definedName name="_DON3">[2]CNOBARI!$C$2:$C$135</definedName>
    <definedName name="_xlnm._FilterDatabase" hidden="1">#REF!</definedName>
    <definedName name="_IV65900">#REF!</definedName>
    <definedName name="_IV66000">#REF!</definedName>
    <definedName name="_IV69000">#REF!</definedName>
    <definedName name="_IV70000">#REF!</definedName>
    <definedName name="_JA1">#REF!</definedName>
    <definedName name="_KA1">#REF!</definedName>
    <definedName name="_Key1" hidden="1">#REF!</definedName>
    <definedName name="_Key2" hidden="1">#REF!</definedName>
    <definedName name="_LA1">#REF!</definedName>
    <definedName name="_mas6">'[3]5222 '!#REF!</definedName>
    <definedName name="_Order1" hidden="1">0</definedName>
    <definedName name="_RA1">#REF!</definedName>
    <definedName name="_Sort" hidden="1">#REF!</definedName>
    <definedName name="_Table2_Out" hidden="1">#REF!</definedName>
    <definedName name="_ts07">#REF!</definedName>
    <definedName name="a">#REF!</definedName>
    <definedName name="aaa">#REF!</definedName>
    <definedName name="aaaa">#REF!</definedName>
    <definedName name="aaaaa">#REF!</definedName>
    <definedName name="aaaaaa">#REF!</definedName>
    <definedName name="aaaaaaaaaa">#REF!</definedName>
    <definedName name="aaaaaaab">#REF!</definedName>
    <definedName name="acac">#REF!</definedName>
    <definedName name="AccNum">#REF!</definedName>
    <definedName name="AccNumSource">#REF!</definedName>
    <definedName name="account60401">#REF!</definedName>
    <definedName name="ACwvu.inputs._.raw._.data." hidden="1">[4]Input!#REF!</definedName>
    <definedName name="ACwvu.summary1." hidden="1">[5]Comps!$A$1:$AA$49</definedName>
    <definedName name="ACwvu.summary2." hidden="1">[5]Comps!$A$147:$AA$192</definedName>
    <definedName name="ACwvu.summary3." hidden="1">[5]Comps!$A$103:$AA$146</definedName>
    <definedName name="ADJCOLUMN">#REF!</definedName>
    <definedName name="ADJHEADER">#REF!</definedName>
    <definedName name="ADJUSTS">#REF!</definedName>
    <definedName name="amt">#REF!</definedName>
    <definedName name="anscount" hidden="1">1</definedName>
    <definedName name="Array">#REF!</definedName>
    <definedName name="AS2DocOpenMode" hidden="1">"AS2DocumentEdit"</definedName>
    <definedName name="AS2HasNoAutoHeaderFooter">"OFF"</definedName>
    <definedName name="asa" hidden="1">#REF!</definedName>
    <definedName name="axali">#REF!</definedName>
    <definedName name="ba400_1__3__">#REF!</definedName>
    <definedName name="ba400_2__3__">#REF!</definedName>
    <definedName name="ba400_3__3__">#REF!</definedName>
    <definedName name="ba400_4__3__">#REF!</definedName>
    <definedName name="ba420_1__3__">#REF!</definedName>
    <definedName name="ba420_2__3__">#REF!</definedName>
    <definedName name="ba420_3__3__">#REF!</definedName>
    <definedName name="ba420_4__3__">#REF!</definedName>
    <definedName name="ba430_1__3__">#REF!</definedName>
    <definedName name="ba430_2__3__">#REF!</definedName>
    <definedName name="ba430_3__3__">#REF!</definedName>
    <definedName name="ba430_4__3__">#REF!</definedName>
    <definedName name="ba450_1__3__">#REF!</definedName>
    <definedName name="ba450_2__3__">#REF!</definedName>
    <definedName name="ba450_3__3__">#REF!</definedName>
    <definedName name="ba450_4__3__">#REF!</definedName>
    <definedName name="ba460_2__3__">#REF!</definedName>
    <definedName name="ba460_4__3__">#REF!</definedName>
    <definedName name="ba480_1__3__">#REF!</definedName>
    <definedName name="ba480_2__3__">#REF!</definedName>
    <definedName name="ba480_3__3__">#REF!</definedName>
    <definedName name="ba480_4__3__">#REF!</definedName>
    <definedName name="ba500_0__3__1">#REF!</definedName>
    <definedName name="ba500_1__3__1">#REF!</definedName>
    <definedName name="ba500_2__3__1">#REF!</definedName>
    <definedName name="ba500_3__3__1">#REF!</definedName>
    <definedName name="ba500_4__3__1">#REF!</definedName>
    <definedName name="bbbbbbbbbb">#REF!</definedName>
    <definedName name="BLPH10" hidden="1">#REF!</definedName>
    <definedName name="BLPH11" hidden="1">#REF!</definedName>
    <definedName name="BLPH12" hidden="1">#REF!</definedName>
    <definedName name="BLPH13" hidden="1">#REF!</definedName>
    <definedName name="BLPH14" hidden="1">#REF!</definedName>
    <definedName name="BLPH148" hidden="1">#REF!</definedName>
    <definedName name="BLPH149" hidden="1">#REF!</definedName>
    <definedName name="BLPH15" hidden="1">#REF!</definedName>
    <definedName name="BLPH150" hidden="1">#REF!</definedName>
    <definedName name="BLPH151" hidden="1">#REF!</definedName>
    <definedName name="BLPH152" hidden="1">#REF!</definedName>
    <definedName name="BLPH153" hidden="1">#REF!</definedName>
    <definedName name="BLPH154" hidden="1">#REF!</definedName>
    <definedName name="BLPH155" hidden="1">#REF!</definedName>
    <definedName name="BLPH156" hidden="1">#REF!</definedName>
    <definedName name="BLPH157" hidden="1">#REF!</definedName>
    <definedName name="BLPH158" hidden="1">#REF!</definedName>
    <definedName name="BLPH159" hidden="1">#REF!</definedName>
    <definedName name="BLPH16" hidden="1">#REF!</definedName>
    <definedName name="BLPH160" hidden="1">#REF!</definedName>
    <definedName name="BLPH161" hidden="1">#REF!</definedName>
    <definedName name="BLPH162" hidden="1">#REF!</definedName>
    <definedName name="BLPH163" hidden="1">#REF!</definedName>
    <definedName name="BLPH164" hidden="1">#REF!</definedName>
    <definedName name="BLPH165" hidden="1">#REF!</definedName>
    <definedName name="BLPH17" hidden="1">#REF!</definedName>
    <definedName name="BLPH18" hidden="1">#REF!</definedName>
    <definedName name="BLPH51" hidden="1">#REF!</definedName>
    <definedName name="BLPH52" hidden="1">#REF!</definedName>
    <definedName name="BLPH53" hidden="1">#REF!</definedName>
    <definedName name="BLPH7" hidden="1">#REF!</definedName>
    <definedName name="BLPH8" hidden="1">#REF!</definedName>
    <definedName name="BLPH9" hidden="1">#REF!</definedName>
    <definedName name="BRA">[1]CNOBARI!$F$2:$F$60</definedName>
    <definedName name="BRU">#REF!</definedName>
    <definedName name="CASHFLOW">#REF!</definedName>
    <definedName name="cashflow1">#REF!</definedName>
    <definedName name="cb_sChartEEDEDB8_opts" hidden="1">"1, 1, 1, False, 2, False, False, , 0, False, True, 1, 1"</definedName>
    <definedName name="cb_sChartEEDEE5A_opts" hidden="1">"1, 3, 1, False, 2, True, False, , 0, False, True, 1, 1"</definedName>
    <definedName name="cb_sChartEEDF178_opts" hidden="1">"1, 3, 1, False, 2, False, False, , 0, False, True, 1, 1"</definedName>
    <definedName name="cb_sChartF6A6B11_opts" hidden="1">"1, 1, 1, False, 2, True, False, , 0, False, False, 1, 1"</definedName>
    <definedName name="cb_sChartFD191DC_opts" hidden="1">"1, 3, 1, False, 2, True, False, , 0, False, True, 1, 1"</definedName>
    <definedName name="cb_sChartFD1A245_opts" hidden="1">"1, 3, 1, False, 2, True, False, , 0, False, True, 1, 1"</definedName>
    <definedName name="cb_sChartFD3F0E9_opts" hidden="1">"1, 3, 1, False, 2, True, False, , 0, False, False, 1, 1"</definedName>
    <definedName name="cb_sChartFD3F27E_opts" hidden="1">"1, 3, 1, False, 2, True, False, , 0, False, True, 1, 1"</definedName>
    <definedName name="cb_sChartFD58483_opts" hidden="1">"1, 1, 1, False, 2, True, False, , 0, False, False, 1, 1"</definedName>
    <definedName name="cb_sChartFD5C4CD_opts" hidden="1">"1, 1, 1, False, 2, True, False, , 0, False, False, 1, 1"</definedName>
    <definedName name="cb_sChartFD5D4CE_opts" hidden="1">"1, 1, 1, False, 2, True, False, , 0, False, False, 1, 1"</definedName>
    <definedName name="cb_sChartFD5DF34_opts" hidden="1">"1, 1, 1, False, 2, True, False, , 0, False, False, 1, 1"</definedName>
    <definedName name="cb_sChartFD5EFC0_opts" hidden="1">"1, 1, 1, False, 2, True, False, , 0, False, False, 1, 1"</definedName>
    <definedName name="cb_sChartFD5FDB9_opts" hidden="1">"1, 1, 1, False, 2, True, False, , 0, False, False, 1, 1"</definedName>
    <definedName name="cb_sChartFE54712_opts" hidden="1">"1, 3, 1, False, 2, True, False, , 0, False, True, 1, 1"</definedName>
    <definedName name="cellIsStratified">#REF!</definedName>
    <definedName name="cellProjectedMisstatementWarning">#REF!</definedName>
    <definedName name="cellSampleSize">#REF!</definedName>
    <definedName name="cellSampleSizeWarning">#REF!</definedName>
    <definedName name="cellSSF">#REF!</definedName>
    <definedName name="cf">#REF!</definedName>
    <definedName name="cf_03">#REF!</definedName>
    <definedName name="CF_2003">#REF!</definedName>
    <definedName name="CF_AccruedExpenses">#REF!</definedName>
    <definedName name="CF_Cash">#REF!</definedName>
    <definedName name="CF_CurrentLTDebit">#REF!</definedName>
    <definedName name="CF_DeferredTax">#REF!</definedName>
    <definedName name="CF_Dividends">#REF!</definedName>
    <definedName name="CF_Intangibles">#REF!</definedName>
    <definedName name="CF_Inventories">#REF!</definedName>
    <definedName name="CF_Investments">#REF!</definedName>
    <definedName name="CF_LTDebt">#REF!</definedName>
    <definedName name="CF_NetIncome">#REF!</definedName>
    <definedName name="CF_Payables">#REF!</definedName>
    <definedName name="CF_PrepaidExpenses">#REF!</definedName>
    <definedName name="CF_Property">#REF!</definedName>
    <definedName name="CF_Receivables">#REF!</definedName>
    <definedName name="CF_Shares">#REF!</definedName>
    <definedName name="CF_Taxation">#REF!</definedName>
    <definedName name="CFCALC">#REF!</definedName>
    <definedName name="cfcalc1">#REF!</definedName>
    <definedName name="CFCALC2">#REF!</definedName>
    <definedName name="CFCALCHEAD">#REF!</definedName>
    <definedName name="CFHEADER">#REF!</definedName>
    <definedName name="CFSTATEMENT">#REF!</definedName>
    <definedName name="Code">#REF!</definedName>
    <definedName name="ComNumb">#REF!</definedName>
    <definedName name="Company_Name">#REF!</definedName>
    <definedName name="cost">#REF!</definedName>
    <definedName name="_xlnm.Criteria">#REF!</definedName>
    <definedName name="Current">#REF!</definedName>
    <definedName name="dada" hidden="1">#REF!</definedName>
    <definedName name="danishnuleba4">#REF!</definedName>
    <definedName name="danishnuleba5">#REF!</definedName>
    <definedName name="danisnuleba">#REF!</definedName>
    <definedName name="danisnuleba2">#REF!</definedName>
    <definedName name="daniSnuleba3">#REF!</definedName>
    <definedName name="danisnuleba4">#REF!</definedName>
    <definedName name="dasaxeleba">#REF!</definedName>
    <definedName name="DAT">[6]CNOBARI!$H$2:$H$17</definedName>
    <definedName name="_xlnm.Database">#REF!</definedName>
    <definedName name="Date">#REF!</definedName>
    <definedName name="date1">#REF!</definedName>
    <definedName name="date2">#REF!</definedName>
    <definedName name="DateTitle">[7]TITLE!$O$22</definedName>
    <definedName name="dddd">#REF!</definedName>
    <definedName name="Debet">'[3]5222 '!#REF!</definedName>
    <definedName name="DEPOSITS">#REF!</definedName>
    <definedName name="DETAIL">#REF!</definedName>
    <definedName name="DETAIL2">#REF!</definedName>
    <definedName name="DETAIL3">#REF!</definedName>
    <definedName name="DETAIL4">#REF!</definedName>
    <definedName name="DETAIL7">#REF!</definedName>
    <definedName name="dItemsToTest">#REF!</definedName>
    <definedName name="DKM">[1]CNOBARI!$E$2:$E$72</definedName>
    <definedName name="DOC">[2]CNOBARI!$E$2:$E$50</definedName>
    <definedName name="dPlanningMateriality">#REF!</definedName>
    <definedName name="dProjectedBookValue">#REF!</definedName>
    <definedName name="dProjectedBookValueStratified">#REF!</definedName>
    <definedName name="dProjectedNumbersOfItems">#REF!</definedName>
    <definedName name="dProjectedNumbersOfItemsStratified">#REF!</definedName>
    <definedName name="dsadsa">#REF!</definedName>
    <definedName name="dSampleSize">#REF!</definedName>
    <definedName name="DSDS">#REF!</definedName>
    <definedName name="dTotalPopulationBookValue">#REF!</definedName>
    <definedName name="dTotalProjectedBookValue">#REF!</definedName>
    <definedName name="dTotalProjectedNumbersOfItems">#REF!</definedName>
    <definedName name="dTotIndSignItems">#REF!</definedName>
    <definedName name="Due_from_Prov_2000">#REF!</definedName>
    <definedName name="Due_from_Prov_2001">#REF!</definedName>
    <definedName name="EFWRGF">#REF!</definedName>
    <definedName name="Emp_No">#REF!</definedName>
    <definedName name="eqploa">#REF!</definedName>
    <definedName name="esm_kodebi">'[8]esm-2'!$B$5:$B$327</definedName>
    <definedName name="ethetj">#REF!</definedName>
    <definedName name="EUR">[7]MajProjInv!$E$12:$Z$13</definedName>
    <definedName name="ExactAddinConnection" hidden="1">"150"</definedName>
    <definedName name="ExactAddinConnection.150" hidden="1">"(local);150;nlaktionova;1"</definedName>
    <definedName name="ExactAddinReports" hidden="1">2</definedName>
    <definedName name="Expense">#REF!</definedName>
    <definedName name="_xlnm.Extract">[9]GKO11!#REF!</definedName>
    <definedName name="Fibor_Rate_12">#REF!</definedName>
    <definedName name="Fibor_Rate_3">#REF!</definedName>
    <definedName name="Fibor_Rate_6">#REF!</definedName>
    <definedName name="FIL">[10]CNOBARI!$F$2:$F$55</definedName>
    <definedName name="firmebi">[11]Sheet2!$A$2:$D$240</definedName>
    <definedName name="FIRST_DYNASTY_MINES_LIMITED">"P&amp;L-Prod Basis"</definedName>
    <definedName name="FISCAL_YEARS">#REF!</definedName>
    <definedName name="fmg_kodebi">[12]fmg!$B$5:$B$1200</definedName>
    <definedName name="G_70">#REF!</definedName>
    <definedName name="ghgh">#REF!</definedName>
    <definedName name="ghghgh">#REF!</definedName>
    <definedName name="Goris">'[3]5222 '!#REF!</definedName>
    <definedName name="h11_2">#REF!</definedName>
    <definedName name="h12_1">#REF!</definedName>
    <definedName name="h12_2">#REF!</definedName>
    <definedName name="h12_3">#REF!</definedName>
    <definedName name="h12_4">#REF!</definedName>
    <definedName name="h13_1">#REF!</definedName>
    <definedName name="h13_2">#REF!</definedName>
    <definedName name="h13_3">#REF!</definedName>
    <definedName name="h13_4">#REF!</definedName>
    <definedName name="h14_1">#REF!</definedName>
    <definedName name="h14_2">#REF!</definedName>
    <definedName name="h15_1">#REF!</definedName>
    <definedName name="H15_2">#REF!</definedName>
    <definedName name="h15_3">#REF!</definedName>
    <definedName name="h2_1">#REF!</definedName>
    <definedName name="h2_2">#REF!</definedName>
    <definedName name="h2_3">#REF!</definedName>
    <definedName name="h2_4">#REF!</definedName>
    <definedName name="h2_5">#REF!</definedName>
    <definedName name="h3_1">#REF!</definedName>
    <definedName name="h4_1">#REF!</definedName>
    <definedName name="H4_2">#REF!</definedName>
    <definedName name="H5_1">#REF!</definedName>
    <definedName name="H5_2">#REF!</definedName>
    <definedName name="H6_1">#REF!</definedName>
    <definedName name="H6_2">#REF!</definedName>
    <definedName name="H6_3">#REF!</definedName>
    <definedName name="H7_1">#REF!</definedName>
    <definedName name="H7_2">#REF!</definedName>
    <definedName name="H8_1">#REF!</definedName>
    <definedName name="H9_1">#REF!</definedName>
    <definedName name="H9_2">#REF!</definedName>
    <definedName name="help_ru">#REF!</definedName>
    <definedName name="hghg">#REF!</definedName>
    <definedName name="hjkl">#REF!</definedName>
    <definedName name="HTM_2001">#REF!</definedName>
    <definedName name="HTML_OBDlg2" hidden="1">TRUE</definedName>
    <definedName name="HTML_OBDlg4" hidden="1">TRUE</definedName>
    <definedName name="HTML_OS" hidden="1">1</definedName>
    <definedName name="HTML_PathFileMac" hidden="1">"Macintosh HD:HomePageStuff:New_Home_Page:datafile:ctryprem.html"</definedName>
    <definedName name="HTML_Title" hidden="1">"Country Risk Premiums"</definedName>
    <definedName name="HTMProv_2000">#REF!</definedName>
    <definedName name="HTMProv_2001">#REF!</definedName>
    <definedName name="iiuy">#REF!</definedName>
    <definedName name="image">"Picture 3"</definedName>
    <definedName name="Inshelp">#REF!</definedName>
    <definedName name="INV">#REF!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ASSA_OUTSTANDING_BS_DATE" hidden="1">"c1971"</definedName>
    <definedName name="IQ_CLASSA_OUTSTANDING_FILING_DATE" hidden="1">"c1973"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ST" hidden="1">"c1681"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"c1369"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EST" hidden="1">"c369"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REPORTED" hidden="1">"c1750"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FO" hidden="1">"c1574"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STDDEV_EST" hidden="1">"c422"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"c1446"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"c1378"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LAND" hidden="1">"c645"</definedName>
    <definedName name="IQ_LAST_SPLIT_DATE" hidden="1">"c2095"</definedName>
    <definedName name="IQ_LAST_SPLIT_FACTOR" hidden="1">"c2093"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ICENSED_POPS" hidden="1">"c2123"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REPAIR" hidden="1">"c2087"</definedName>
    <definedName name="IQ_MARKETCAP" hidden="1">"c712"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CLOSE_BALANCE_GAS" hidden="1">"c2049"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OIL" hidden="1">"c2032"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OIL" hidden="1">"c2035"</definedName>
    <definedName name="IQ_OG_PURCHASES_GAS" hidden="1">"c2045"</definedName>
    <definedName name="IQ_OG_PURCHASES_OIL" hidden="1">"c2033"</definedName>
    <definedName name="IQ_OG_REVISIONS_GAS" hidden="1">"c2042"</definedName>
    <definedName name="IQ_OG_REVISIONS_OIL" hidden="1">"c2030"</definedName>
    <definedName name="IQ_OG_SALES_IN_PLACE_GAS" hidden="1">"c2046"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OIL_PRODUCTON" hidden="1">"c2059"</definedName>
    <definedName name="IQ_OG_UNDEVELOPED_RESERVES_GAS" hidden="1">"c2051"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ISSUED" hidden="1">"c857"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"c2128"</definedName>
    <definedName name="IQ_OUTSTANDING_FILING_DATE" hidden="1">"c2127"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RATIO" hidden="1">"c1610"</definedName>
    <definedName name="IQ_PEG_FWD" hidden="1">"c1863"</definedName>
    <definedName name="IQ_PENSION" hidden="1">"c1031"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VG_STORE_SIZE_GROSS" hidden="1">"c2066"</definedName>
    <definedName name="IQ_RETAIL_AVG_STORE_SIZE_NET" hidden="1">"c2067"</definedName>
    <definedName name="IQ_RETAIL_CLOSED_STORES" hidden="1">"c2063"</definedName>
    <definedName name="IQ_RETAIL_OPENED_STORES" hidden="1">"c2062"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Q_FOOTAGE" hidden="1">"c2064"</definedName>
    <definedName name="IQ_RETAIL_STORE_SELLING_AREA" hidden="1">"c2065"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"c1422"</definedName>
    <definedName name="IQ_REVENUE_EST" hidden="1">"c1126"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EXP" hidden="1">"c1291"</definedName>
    <definedName name="IQ_TOTAL_PENSION_OBLIGATION" hidden="1">"c1292"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S" hidden="1">"c2119"</definedName>
    <definedName name="IQ_TOTAL_UNUSUAL" hidden="1">"c1508"</definedName>
    <definedName name="IQ_TRADE_AR" hidden="1">"c1345"</definedName>
    <definedName name="IQ_TRADE_PRINCIPAL" hidden="1">"c1309"</definedName>
    <definedName name="IQ_TRADING_ASSETS" hidden="1">"c1310"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USUAL_EXP" hidden="1">"c1456"</definedName>
    <definedName name="IQ_US_GAAP" hidden="1">"c1331"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LOW" hidden="1">"c1338"</definedName>
    <definedName name="IQ_YTD" hidden="1">3000</definedName>
    <definedName name="IQ_Z_SCORE" hidden="1">"c1339"</definedName>
    <definedName name="iQShowHideColumns" hidden="1">"iQShowAll"</definedName>
    <definedName name="jgjhg" hidden="1">#REF!</definedName>
    <definedName name="jjj">#REF!</definedName>
    <definedName name="jjjj">#REF!</definedName>
    <definedName name="jjjjj">#REF!</definedName>
    <definedName name="Kentron">'[3]5222 '!#REF!</definedName>
    <definedName name="kio">[13]CNOBARI!$E$2:$E$72</definedName>
    <definedName name="LIBOR">[7]Assump!$E$9:$Y$10</definedName>
    <definedName name="Libor_Rate_12">#REF!</definedName>
    <definedName name="Libor_Rate_3">#REF!</definedName>
    <definedName name="Libor_Rate_6">#REF!</definedName>
    <definedName name="limcount" hidden="1">1</definedName>
    <definedName name="lkd_kodebi">[14]lkd!$B$5:$B$518</definedName>
    <definedName name="M_DONE">[10]CNOBARI!$B$2:$B$177</definedName>
    <definedName name="MainTitle">[7]TITLE!$B$11</definedName>
    <definedName name="MIF">#REF!</definedName>
    <definedName name="MIN_SALARY">#REF!</definedName>
    <definedName name="mnm">#REF!</definedName>
    <definedName name="ModelCurrentBudgetYear">[7]Assump!$I$48</definedName>
    <definedName name="ModelEndYear">[7]Assump!$I$49</definedName>
    <definedName name="ModelFirstForecastYear">[7]Assump!$I$47</definedName>
    <definedName name="ModelLastHistoricYear">[7]Assump!$I$46</definedName>
    <definedName name="ModelStartYear">[7]Assump!$I$45</definedName>
    <definedName name="moge">#REF!</definedName>
    <definedName name="MS_DONE">[10]CNOBARI!$C$2:$C$148</definedName>
    <definedName name="muxlebi">[15]Sheet2!$A$3:$A$29</definedName>
    <definedName name="Name">#REF!</definedName>
    <definedName name="NegativeCashRate">[7]Assump!$I$64</definedName>
    <definedName name="Nojemberian">'[3]5222 '!#REF!</definedName>
    <definedName name="NorNork">'[3]5222 '!#REF!</definedName>
    <definedName name="NvsSheetType">"M"</definedName>
    <definedName name="NvsTransLed">"VN"</definedName>
    <definedName name="NvsTreeASD">"V2000-08-31"</definedName>
    <definedName name="NvsValTbl.ACCOUNT">"GL_ACCOUNT_TBL"</definedName>
    <definedName name="NvsValTbl.AFFILIATE">"AFFILIATE_VW"</definedName>
    <definedName name="NvsValTbl.BUSINESS_UNIT">"BUS_UNIT_TBL_GL"</definedName>
    <definedName name="NvsValTbl.CURRENCY_CD">"CURRENCY_CD_TBL"</definedName>
    <definedName name="NvsValTbl.DEPTID">"DEPARTMENT_TBL"</definedName>
    <definedName name="NvsValTbl.PROFIT_CENTER">"PROFIT_CNTR_TBL"</definedName>
    <definedName name="NvsValTbl.SCENARIO">"BD_SCENARIO_TBL"</definedName>
    <definedName name="NvsValTbl.SUB_ACCOUNT">"SUB_ACCOUNT_TBL"</definedName>
    <definedName name="ot_persdata">#REF!</definedName>
    <definedName name="ot_realdate">#REF!</definedName>
    <definedName name="p">#REF!</definedName>
    <definedName name="P_DONE">[10]CNOBARI!$A$2:$A$45</definedName>
    <definedName name="PER">[10]CNOBARI!$H$2:$H$19</definedName>
    <definedName name="Pg1_NChrg_Totals">#REF!</definedName>
    <definedName name="PositiveCashRate">[7]Assump!$I$63</definedName>
    <definedName name="pppp">#REF!</definedName>
    <definedName name="pr_no">#REF!</definedName>
    <definedName name="price">#REF!</definedName>
    <definedName name="_xlnm.Print_Titles">'[16]saliandago-07'!#REF!</definedName>
    <definedName name="Prior">#REF!</definedName>
    <definedName name="prod">#REF!</definedName>
    <definedName name="qwer1">#REF!</definedName>
    <definedName name="qwer123">#REF!</definedName>
    <definedName name="RBSHEADER">#REF!</definedName>
    <definedName name="rc_ccycode">#REF!</definedName>
    <definedName name="rc_clsdate">#REF!</definedName>
    <definedName name="rc_contr">#REF!</definedName>
    <definedName name="rc_issdate">#REF!</definedName>
    <definedName name="rc_nominal">#REF!</definedName>
    <definedName name="rc_num_at">#REF!</definedName>
    <definedName name="rc_num_to">#REF!</definedName>
    <definedName name="rc_paydate">#REF!</definedName>
    <definedName name="rc_price">#REF!</definedName>
    <definedName name="rc_quantity">#REF!</definedName>
    <definedName name="rc_regdate">#REF!</definedName>
    <definedName name="rc_seria">#REF!</definedName>
    <definedName name="rc_smdesc">#REF!</definedName>
    <definedName name="rc_summa">#REF!</definedName>
    <definedName name="rc_trcode">#REF!</definedName>
    <definedName name="rc_trddate">#REF!</definedName>
    <definedName name="rc_vendor">#REF!</definedName>
    <definedName name="RECATBSHEAD">#REF!</definedName>
    <definedName name="RECATEGORISDBS">#REF!</definedName>
    <definedName name="RECATP_L">#REF!</definedName>
    <definedName name="RECATP_LHEADER">#REF!</definedName>
    <definedName name="_xlnm.Recorder">#REF!</definedName>
    <definedName name="Report_Date">#REF!</definedName>
    <definedName name="Report1.Header">#REF!</definedName>
    <definedName name="Report1.Range">#REF!</definedName>
    <definedName name="reportdetail">#REF!</definedName>
    <definedName name="reportdetail1">#REF!</definedName>
    <definedName name="RESERVES">#REF!</definedName>
    <definedName name="rfghjklsdfghjk">#REF!</definedName>
    <definedName name="rts_report">#REF!</definedName>
    <definedName name="RUSBSHEADER">#REF!</definedName>
    <definedName name="RUSP_LHEADER">#REF!</definedName>
    <definedName name="RUSSIANBS">#REF!</definedName>
    <definedName name="RUSSIANP_L">#REF!</definedName>
    <definedName name="SAPBEXrevision" hidden="1">9</definedName>
    <definedName name="SAPBEXsysID" hidden="1">"PBW"</definedName>
    <definedName name="SAPBEXwbID" hidden="1">"ACVGBNYFIBIR3KY73DRM84QRY"</definedName>
    <definedName name="sdse">#REF!</definedName>
    <definedName name="sdsss" hidden="1">#REF!</definedName>
    <definedName name="sel">#REF!</definedName>
    <definedName name="sencount" hidden="1">1</definedName>
    <definedName name="Shapka">#REF!</definedName>
    <definedName name="Shapka1">#REF!</definedName>
    <definedName name="SHARECAPITAL">#REF!</definedName>
    <definedName name="sinaarsi">#REF!</definedName>
    <definedName name="sinaarsi3">#REF!</definedName>
    <definedName name="sinaarsi4">#REF!</definedName>
    <definedName name="solver_adj" hidden="1">#REF!</definedName>
    <definedName name="solver_opt" hidden="1">#REF!</definedName>
    <definedName name="solver_rel3" hidden="1">2</definedName>
    <definedName name="Space">"          "</definedName>
    <definedName name="Spaces">"      "</definedName>
    <definedName name="sssss">#REF!</definedName>
    <definedName name="sta">[0]!Combined.-1.12</definedName>
    <definedName name="Stat">[0]!Combined.01.10</definedName>
    <definedName name="StraightLine">1</definedName>
    <definedName name="SubTitle">[7]TITLE!$B$13</definedName>
    <definedName name="Swvu.inputs._.raw._.data." hidden="1">[4]Input!#REF!</definedName>
    <definedName name="Swvu.summary1." hidden="1">[5]Comps!$A$1:$AA$49</definedName>
    <definedName name="Swvu.summary2." hidden="1">[5]Comps!$A$147:$AA$192</definedName>
    <definedName name="Swvu.summary3." hidden="1">[5]Comps!$A$103:$AA$146</definedName>
    <definedName name="T10_3">#REF!</definedName>
    <definedName name="T10_4">#REF!</definedName>
    <definedName name="T10_5">#REF!</definedName>
    <definedName name="T11_1">#REF!</definedName>
    <definedName name="T11_2">#REF!</definedName>
    <definedName name="T12_1">#REF!</definedName>
    <definedName name="T12_2">#REF!</definedName>
    <definedName name="T12_3">#REF!</definedName>
    <definedName name="T12_4">#REF!</definedName>
    <definedName name="T12_5">#REF!</definedName>
    <definedName name="T13_1">#REF!</definedName>
    <definedName name="T13_2">#REF!</definedName>
    <definedName name="T13_3">#REF!</definedName>
    <definedName name="T13_4">#REF!</definedName>
    <definedName name="T14_1">#REF!</definedName>
    <definedName name="T14_2">#REF!</definedName>
    <definedName name="T14_3">#REF!</definedName>
    <definedName name="T15_1">#REF!</definedName>
    <definedName name="T15_2">#REF!</definedName>
    <definedName name="T15_3">#REF!</definedName>
    <definedName name="T15_4">#REF!</definedName>
    <definedName name="t1b00">#REF!</definedName>
    <definedName name="t1b01">#REF!</definedName>
    <definedName name="t1d00">#REF!</definedName>
    <definedName name="t1d01">#REF!</definedName>
    <definedName name="t1f00">#REF!</definedName>
    <definedName name="t1f01">#REF!</definedName>
    <definedName name="t1g00">#REF!</definedName>
    <definedName name="t1g01">#REF!</definedName>
    <definedName name="t1i00">#REF!</definedName>
    <definedName name="t1i01">#REF!</definedName>
    <definedName name="t1k00">#REF!</definedName>
    <definedName name="t1k01">#REF!</definedName>
    <definedName name="T2_1">#REF!</definedName>
    <definedName name="T2_2">#REF!</definedName>
    <definedName name="T2_3">#REF!</definedName>
    <definedName name="T2_4">#REF!</definedName>
    <definedName name="T2_5">#REF!</definedName>
    <definedName name="T2_6">#REF!</definedName>
    <definedName name="t2d00">#REF!</definedName>
    <definedName name="t2d01">#REF!</definedName>
    <definedName name="t2f00">#REF!</definedName>
    <definedName name="t2f01">#REF!</definedName>
    <definedName name="t2g00">#REF!</definedName>
    <definedName name="t2g01">#REF!</definedName>
    <definedName name="t2h00">#REF!</definedName>
    <definedName name="t2h01">#REF!</definedName>
    <definedName name="t2i00">#REF!</definedName>
    <definedName name="t2i01">#REF!</definedName>
    <definedName name="t2k00">#REF!</definedName>
    <definedName name="t2k01">#REF!</definedName>
    <definedName name="T3_1">#REF!</definedName>
    <definedName name="t3h00">#REF!</definedName>
    <definedName name="t3h01">#REF!</definedName>
    <definedName name="T4_1">#REF!</definedName>
    <definedName name="T4_2">#REF!</definedName>
    <definedName name="T4_3">#REF!</definedName>
    <definedName name="t4b00">#REF!</definedName>
    <definedName name="t4b01">#REF!</definedName>
    <definedName name="t4d00">#REF!</definedName>
    <definedName name="t4d01">#REF!</definedName>
    <definedName name="t4f00">#REF!</definedName>
    <definedName name="t4f01">#REF!</definedName>
    <definedName name="t4g00">#REF!</definedName>
    <definedName name="t4g01">#REF!</definedName>
    <definedName name="t4h00">#REF!</definedName>
    <definedName name="t4h01">#REF!</definedName>
    <definedName name="t4i00">#REF!</definedName>
    <definedName name="t4i01">#REF!</definedName>
    <definedName name="t4k00">#REF!</definedName>
    <definedName name="t4k01">#REF!</definedName>
    <definedName name="T5_1">#REF!</definedName>
    <definedName name="T5_2">#REF!</definedName>
    <definedName name="t5b00">#REF!</definedName>
    <definedName name="t5b01">#REF!</definedName>
    <definedName name="t5d00">#REF!</definedName>
    <definedName name="t5d01">#REF!</definedName>
    <definedName name="t5f00">#REF!</definedName>
    <definedName name="t5f01">#REF!</definedName>
    <definedName name="t5g00">#REF!</definedName>
    <definedName name="t5g01">#REF!</definedName>
    <definedName name="t5h00">#REF!</definedName>
    <definedName name="t5h01">#REF!</definedName>
    <definedName name="t5i00">#REF!</definedName>
    <definedName name="t5i01">#REF!</definedName>
    <definedName name="t5k00">#REF!</definedName>
    <definedName name="t5k01">#REF!</definedName>
    <definedName name="T6_1">#REF!</definedName>
    <definedName name="T6_2">#REF!</definedName>
    <definedName name="T6_3">#REF!</definedName>
    <definedName name="T6_4">#REF!</definedName>
    <definedName name="T7_1">#REF!</definedName>
    <definedName name="T7_2">#REF!</definedName>
    <definedName name="T7_3">#REF!</definedName>
    <definedName name="T8_1">#REF!</definedName>
    <definedName name="T8_2">#REF!</definedName>
    <definedName name="T9_1">#REF!</definedName>
    <definedName name="T9_2">#REF!</definedName>
    <definedName name="T9_3">#REF!</definedName>
    <definedName name="tahoma">#REF!</definedName>
    <definedName name="Tatev">'[3]5222 '!#REF!</definedName>
    <definedName name="taxrate">#REF!</definedName>
    <definedName name="temo">#REF!</definedName>
    <definedName name="TextRefCopy10">#REF!</definedName>
    <definedName name="TextRefCopy109">#REF!</definedName>
    <definedName name="TextRefCopy11">#REF!</definedName>
    <definedName name="TextRefCopy110">#REF!</definedName>
    <definedName name="TextRefCopy111">#REF!</definedName>
    <definedName name="TextRefCopy112">#REF!</definedName>
    <definedName name="TextRefCopy113">#REF!</definedName>
    <definedName name="TextRefCopy114">#REF!</definedName>
    <definedName name="TextRefCopy115">#REF!</definedName>
    <definedName name="TextRefCopy116">#REF!</definedName>
    <definedName name="TextRefCopy117">#REF!</definedName>
    <definedName name="TextRefCopy118">#REF!</definedName>
    <definedName name="TextRefCopy12">#REF!</definedName>
    <definedName name="TextRefCopy13">#REF!</definedName>
    <definedName name="TextRefCopy14">#REF!</definedName>
    <definedName name="TextRefCopy147">#REF!</definedName>
    <definedName name="TextRefCopy15">#REF!</definedName>
    <definedName name="TextRefCopy16">#REF!</definedName>
    <definedName name="TextRefCopy17">#REF!</definedName>
    <definedName name="TextRefCopy18">#REF!</definedName>
    <definedName name="TextRefCopy3">#REF!</definedName>
    <definedName name="TextRefCopy4">#REF!</definedName>
    <definedName name="TextRefCopy6">#REF!</definedName>
    <definedName name="TextRefCopy7">#REF!</definedName>
    <definedName name="TextRefCopy8">#REF!</definedName>
    <definedName name="TextRefCopy9">#REF!</definedName>
    <definedName name="TextRefCopyRangeCount" hidden="1">1</definedName>
    <definedName name="Thousand">[7]Assump!$I$51</definedName>
    <definedName name="total1_01">#REF!</definedName>
    <definedName name="total2_01">#REF!</definedName>
    <definedName name="total3_01">#REF!</definedName>
    <definedName name="total4_00">#REF!</definedName>
    <definedName name="total4_01">#REF!</definedName>
    <definedName name="total5_00">#REF!</definedName>
    <definedName name="total5_01">#REF!</definedName>
    <definedName name="TrSec_2001">#REF!</definedName>
    <definedName name="trtryy">#REF!</definedName>
    <definedName name="unhide">#REF!</definedName>
    <definedName name="USD_RUR">#REF!</definedName>
    <definedName name="usdrate02">#REF!</definedName>
    <definedName name="uuuu">#REF!</definedName>
    <definedName name="uuuuu">#REF!</definedName>
    <definedName name="uuuyu">#REF!</definedName>
    <definedName name="VAL">[10]CNOBARI!$D$2:$D$6</definedName>
    <definedName name="VersionTitle">[7]TITLE!$O$21</definedName>
    <definedName name="VLT">[17]CNOBARI!$D$2:$D$9</definedName>
    <definedName name="VT">[1]CNOBARI!$D$2:$D$6</definedName>
    <definedName name="vvsd">#REF!</definedName>
    <definedName name="vvvv">#REF!</definedName>
    <definedName name="W">#REF!</definedName>
    <definedName name="WC">#REF!</definedName>
    <definedName name="wer">#REF!</definedName>
    <definedName name="WIDTH">#REF!</definedName>
    <definedName name="wrn.Aging._.and._.Trend._.Analysis." hidden="1">{#N/A,#N/A,FALSE,"Aging Summary";#N/A,#N/A,FALSE,"Ratio Analysis";#N/A,#N/A,FALSE,"Test 120 Day Accts";#N/A,#N/A,FALSE,"Tickmarks"}</definedName>
    <definedName name="XR">[7]MajProjInv!$E$12:$Z$13</definedName>
    <definedName name="Август">#REF!</definedName>
    <definedName name="АвтобанкСрПок">#REF!</definedName>
    <definedName name="АвтобанкСрПрод">#REF!</definedName>
    <definedName name="АгропромСрПок">#REF!</definedName>
    <definedName name="АгропромСрПрод">#REF!</definedName>
    <definedName name="АльфабаСрПок">#REF!</definedName>
    <definedName name="АльфабаСрПрод">#REF!</definedName>
    <definedName name="АэрофлотОтн">#REF!</definedName>
    <definedName name="АэрофлотСрПок">#REF!</definedName>
    <definedName name="АэрофлотСрПрод">#REF!</definedName>
    <definedName name="БАЛАНС">#REF!</definedName>
    <definedName name="БанкРазСрПок">#REF!</definedName>
    <definedName name="БанкРазСрПрод">#REF!</definedName>
    <definedName name="БашкирэнОтн">#REF!</definedName>
    <definedName name="БашкирэнСрПок">#REF!</definedName>
    <definedName name="БашкирэнСрПрод">#REF!</definedName>
    <definedName name="в1441">#REF!</definedName>
    <definedName name="ВарьеганКолПок">#REF!</definedName>
    <definedName name="ВарьеганКолПрод">#REF!</definedName>
    <definedName name="ВарьеганОтн">#REF!</definedName>
    <definedName name="ВарьеганСрПок">#REF!</definedName>
    <definedName name="ВарьеганСрПрод">#REF!</definedName>
    <definedName name="вваыв" hidden="1">#REF!</definedName>
    <definedName name="влож05">#REF!</definedName>
    <definedName name="влож07">#REF!</definedName>
    <definedName name="влож18">#REF!</definedName>
    <definedName name="влож28">#REF!</definedName>
    <definedName name="влож3">#REF!</definedName>
    <definedName name="влож4">#REF!</definedName>
    <definedName name="влож5">#REF!</definedName>
    <definedName name="влож6">#REF!</definedName>
    <definedName name="влож7">#REF!</definedName>
    <definedName name="вложian">#REF!</definedName>
    <definedName name="вложе05">#REF!</definedName>
    <definedName name="ВозрождеСрПок">#REF!</definedName>
    <definedName name="ВозрождеСрПрод">#REF!</definedName>
    <definedName name="ВолготанКолПок">#REF!</definedName>
    <definedName name="ВолготанКолПрод">#REF!</definedName>
    <definedName name="ВолготанОтн">#REF!</definedName>
    <definedName name="ВолготанСрПок">#REF!</definedName>
    <definedName name="ВолготанСрПрод">#REF!</definedName>
    <definedName name="все">#REF!</definedName>
    <definedName name="Всего">#REF!</definedName>
    <definedName name="ГАЗКолПок">#REF!</definedName>
    <definedName name="ГАЗКолПрод">#REF!</definedName>
    <definedName name="ГАЗОтн">#REF!</definedName>
    <definedName name="ГазпромКолПок">#REF!</definedName>
    <definedName name="ГазпромКолПрод">#REF!</definedName>
    <definedName name="ГазпромОтн">#REF!</definedName>
    <definedName name="ГазпромСрПок">#REF!</definedName>
    <definedName name="ГазпромСрПрод">#REF!</definedName>
    <definedName name="ГАЗСрПок">#REF!</definedName>
    <definedName name="ГАЗСрПрод">#REF!</definedName>
    <definedName name="ГорьковсСрПок">#REF!</definedName>
    <definedName name="ГорьковсСрПрод">#REF!</definedName>
    <definedName name="ГУМКолПок">#REF!</definedName>
    <definedName name="ГУМКолПрод">#REF!</definedName>
    <definedName name="ГУМОтн">#REF!</definedName>
    <definedName name="ГУМСрПок">#REF!</definedName>
    <definedName name="ГУМСрПрод">#REF!</definedName>
    <definedName name="ДальнждСрПок">#REF!</definedName>
    <definedName name="ДальнждСрПрод">#REF!</definedName>
    <definedName name="Дата">#REF!</definedName>
    <definedName name="дох05">#REF!</definedName>
    <definedName name="дох07">#REF!</definedName>
    <definedName name="дох18">#REF!</definedName>
    <definedName name="дох28">#REF!</definedName>
    <definedName name="дох3">#REF!</definedName>
    <definedName name="дох4">#REF!</definedName>
    <definedName name="дох5">#REF!</definedName>
    <definedName name="дох6">#REF!</definedName>
    <definedName name="дох7">#REF!</definedName>
    <definedName name="дохian">#REF!</definedName>
    <definedName name="Драгоценные_металлы">#REF!</definedName>
    <definedName name="еждугорКолПок">#REF!</definedName>
    <definedName name="еждугорКолПрод">#REF!</definedName>
    <definedName name="еждугорОтн">#REF!</definedName>
    <definedName name="еждугорСрПок">#REF!</definedName>
    <definedName name="еждугорСрПрод">#REF!</definedName>
    <definedName name="ЗабайкалСрПок">#REF!</definedName>
    <definedName name="ЗабайкалСрПрод">#REF!</definedName>
    <definedName name="заголовок_для_печати">#REF!</definedName>
    <definedName name="ЗападноСрПок">#REF!</definedName>
    <definedName name="ЗападноСрПрод">#REF!</definedName>
    <definedName name="Зарплата">#REF!</definedName>
    <definedName name="ИнкомбанСрПрод">#REF!</definedName>
    <definedName name="ИнтерТЭКСрПок">#REF!</definedName>
    <definedName name="ИнтерТЭКСрПрод">#REF!</definedName>
    <definedName name="ИркутскэКолПок">#REF!</definedName>
    <definedName name="ИркутскэКолПрод">#REF!</definedName>
    <definedName name="ИркутскэОтн">#REF!</definedName>
    <definedName name="ИркутскэСрПок">#REF!</definedName>
    <definedName name="ИркутскэСрПрод">#REF!</definedName>
    <definedName name="КазначСрПок">#REF!</definedName>
    <definedName name="КазначСрПрод">#REF!</definedName>
    <definedName name="КамАЗКолПок">#REF!</definedName>
    <definedName name="КамАЗКолПрод">#REF!</definedName>
    <definedName name="КамАЗОтн">#REF!</definedName>
    <definedName name="КамАЗСрПок">#REF!</definedName>
    <definedName name="КамАЗСрПрод">#REF!</definedName>
    <definedName name="Квартал2">#REF!</definedName>
    <definedName name="Квартал3">#REF!</definedName>
    <definedName name="Квартал4">#REF!</definedName>
    <definedName name="КемеровсСрПок">#REF!</definedName>
    <definedName name="КемеровсСрПрод">#REF!</definedName>
    <definedName name="КоминефтКолПок">#REF!</definedName>
    <definedName name="КоминефтКолПрод">#REF!</definedName>
    <definedName name="КоминефтОтн">#REF!</definedName>
    <definedName name="КоминефтСрПок">#REF!</definedName>
    <definedName name="КоминефтСрПрод">#REF!</definedName>
    <definedName name="КондопогКолПок">#REF!</definedName>
    <definedName name="КондопогКолПрод">#REF!</definedName>
    <definedName name="КондопогОтн">#REF!</definedName>
    <definedName name="КондопогСрПок">#REF!</definedName>
    <definedName name="КондопогСрПрод">#REF!</definedName>
    <definedName name="КондпетрКолПок">#REF!</definedName>
    <definedName name="КондпетрКолПрод">#REF!</definedName>
    <definedName name="КондпетрОтн">#REF!</definedName>
    <definedName name="КондпетрСрПок">#REF!</definedName>
    <definedName name="КондпетрСрПрод">#REF!</definedName>
    <definedName name="КП">#REF!</definedName>
    <definedName name="КП_по_решениям">#REF!</definedName>
    <definedName name="КрасноярСрПок">#REF!</definedName>
    <definedName name="КрасноярСрПрод">#REF!</definedName>
    <definedName name="КрасноярэнКолПок">#REF!</definedName>
    <definedName name="КрасноярэнКолПрод">#REF!</definedName>
    <definedName name="КрасноярэнОтн">#REF!</definedName>
    <definedName name="КрасноярэнСрПок">#REF!</definedName>
    <definedName name="КрасноярэнСрПрод">#REF!</definedName>
    <definedName name="КрасныйКолПок">#REF!</definedName>
    <definedName name="КрасныйКолПрод">#REF!</definedName>
    <definedName name="КрасныйОтн">#REF!</definedName>
    <definedName name="КрасныйСрПок">#REF!</definedName>
    <definedName name="КрасныйСрПрод">#REF!</definedName>
    <definedName name="кред_Запрос">#REF!</definedName>
    <definedName name="кредиты_Запрос">#REF!</definedName>
    <definedName name="КуйбышевСрПок">#REF!</definedName>
    <definedName name="КуйбышевСрПрод">#REF!</definedName>
    <definedName name="КурскАЭССрПок">#REF!</definedName>
    <definedName name="КурскАЭССрПрод">#REF!</definedName>
    <definedName name="лддлд">#REF!</definedName>
    <definedName name="ЛенэКолПок">#REF!</definedName>
    <definedName name="ЛенэКолПрод">#REF!</definedName>
    <definedName name="ЛенэОтн">#REF!</definedName>
    <definedName name="ЛенэСрПок">#REF!</definedName>
    <definedName name="ЛенэСрПрод">#REF!</definedName>
    <definedName name="МагнитМКСрПок">#REF!</definedName>
    <definedName name="МагнитМКСрПрод">#REF!</definedName>
    <definedName name="Май">#REF!</definedName>
    <definedName name="Макрос1">#N/A</definedName>
    <definedName name="МегионнеСрПрод">#REF!</definedName>
    <definedName name="МежкомбаСрПок">#REF!</definedName>
    <definedName name="МежкомбаСрПрод">#REF!</definedName>
    <definedName name="МенатепСрПок">#REF!</definedName>
    <definedName name="МенатепСрПрод">#REF!</definedName>
    <definedName name="Минфин1СрПок">#REF!</definedName>
    <definedName name="Минфин1СрПрод">#REF!</definedName>
    <definedName name="Минфин2СрПок">#REF!</definedName>
    <definedName name="Минфин2СрПрод">#REF!</definedName>
    <definedName name="Минфин3СрПок">#REF!</definedName>
    <definedName name="Минфин3СрПрод">#REF!</definedName>
    <definedName name="Минфин4СрПок">#REF!</definedName>
    <definedName name="Минфин4СрПрод">#REF!</definedName>
    <definedName name="Минфин5СрПок">#REF!</definedName>
    <definedName name="Минфин5СрПрод">#REF!</definedName>
    <definedName name="Минфин6СрПок">#REF!</definedName>
    <definedName name="Минфин6СрПрод">#REF!</definedName>
    <definedName name="Минфин7СрПок">#REF!</definedName>
    <definedName name="Минфин7СрПрод">#REF!</definedName>
    <definedName name="Минфин8СрПок">#REF!</definedName>
    <definedName name="Минфин8СрПрод">#REF!</definedName>
    <definedName name="МосвканбанкСрПок">#REF!</definedName>
    <definedName name="МосвканбанкСрПрод">#REF!</definedName>
    <definedName name="МоскнацбСрПок">#REF!</definedName>
    <definedName name="МоскнацбСрПрод">#REF!</definedName>
    <definedName name="МосковскКолПок">#REF!</definedName>
    <definedName name="МосковскКолПрод">#REF!</definedName>
    <definedName name="МосковскОтн">#REF!</definedName>
    <definedName name="МосковскСрПок">#REF!</definedName>
    <definedName name="МосковскСрПрод">#REF!</definedName>
    <definedName name="МосэКолПок">#REF!</definedName>
    <definedName name="МосэКолПрод">#REF!</definedName>
    <definedName name="МосэОтн">#REF!</definedName>
    <definedName name="МосэСрПок">#REF!</definedName>
    <definedName name="МосэСрПрод">#REF!</definedName>
    <definedName name="Неработающие_кредиты">#REF!</definedName>
    <definedName name="НефтехимСрПок">#REF!</definedName>
    <definedName name="НефтехимСрПрод">#REF!</definedName>
    <definedName name="НижневарКолПок">#REF!</definedName>
    <definedName name="НижневарКолПрод">#REF!</definedName>
    <definedName name="НижневарОтн">#REF!</definedName>
    <definedName name="НижневарСрПок">#REF!</definedName>
    <definedName name="НижневарСрПрод">#REF!</definedName>
    <definedName name="НижнетагКолПок">#REF!</definedName>
    <definedName name="НижнетагКолПрод">#REF!</definedName>
    <definedName name="НижнетагОтн">#REF!</definedName>
    <definedName name="НижнетагСрПок">#REF!</definedName>
    <definedName name="НижнетагСрПрод">#REF!</definedName>
    <definedName name="НижтагМКСрПок">#REF!</definedName>
    <definedName name="НижтагМКСрПрод">#REF!</definedName>
    <definedName name="нкд05">#REF!</definedName>
    <definedName name="нкд07">#REF!</definedName>
    <definedName name="нкд18">#REF!</definedName>
    <definedName name="нкд28">#REF!</definedName>
    <definedName name="нкд3">#REF!</definedName>
    <definedName name="нкд4">#REF!</definedName>
    <definedName name="нкд5">#REF!</definedName>
    <definedName name="нкд6">#REF!</definedName>
    <definedName name="нкд7">#REF!</definedName>
    <definedName name="нкдian">#REF!</definedName>
    <definedName name="НоволипеКолПок">#REF!</definedName>
    <definedName name="НоволипеКолПрод">#REF!</definedName>
    <definedName name="НоволипеОтн">#REF!</definedName>
    <definedName name="НоволипеСрПок">#REF!</definedName>
    <definedName name="НоволипеСрПрод">#REF!</definedName>
    <definedName name="НовосибиКолПок">#REF!</definedName>
    <definedName name="НовосибиКолПрод">#REF!</definedName>
    <definedName name="НовосибиОтн">#REF!</definedName>
    <definedName name="НовосибиСрПок">#REF!</definedName>
    <definedName name="НовосибиСрПрод">#REF!</definedName>
    <definedName name="НорильскКолПок">#REF!</definedName>
    <definedName name="НорильскКолПрод">#REF!</definedName>
    <definedName name="НорильскОтн">#REF!</definedName>
    <definedName name="НорильскСрПок">#REF!</definedName>
    <definedName name="НорильскСрПрод">#REF!</definedName>
    <definedName name="НоябрьскКолПок">#REF!</definedName>
    <definedName name="НоябрьскКолПрод">#REF!</definedName>
    <definedName name="НоябрьскОтн">#REF!</definedName>
    <definedName name="НоябрьскСрПок">#REF!</definedName>
    <definedName name="НоябрьскСрПрод">#REF!</definedName>
    <definedName name="ОД_БЕЗ_СПИС">#REF!</definedName>
    <definedName name="Октябрь">#REF!</definedName>
    <definedName name="ОктябрьсСрПок">#REF!</definedName>
    <definedName name="ОктябрьсСрПрод">#REF!</definedName>
    <definedName name="ОнэксимбСрПок">#REF!</definedName>
    <definedName name="ОнэксимбСрПрод">#REF!</definedName>
    <definedName name="ОренбургКолПок">#REF!</definedName>
    <definedName name="ОренбургКолПрод">#REF!</definedName>
    <definedName name="ОренбургОтн">#REF!</definedName>
    <definedName name="ОренбургСрПок">#REF!</definedName>
    <definedName name="ОренбургСрПрод">#REF!</definedName>
    <definedName name="ост07">#REF!</definedName>
    <definedName name="ост28">#REF!</definedName>
    <definedName name="ост3">#REF!</definedName>
    <definedName name="ост4">#REF!</definedName>
    <definedName name="ост5">#REF!</definedName>
    <definedName name="ост6">#REF!</definedName>
    <definedName name="ост7">#REF!</definedName>
    <definedName name="остian">#REF!</definedName>
    <definedName name="отс05">#REF!</definedName>
    <definedName name="ПермьнефКолПок">#REF!</definedName>
    <definedName name="ПермьнефКолПрод">#REF!</definedName>
    <definedName name="ПермьнефОтн">#REF!</definedName>
    <definedName name="ПермьнефСрПок">#REF!</definedName>
    <definedName name="ПермьнефСрПрод">#REF!</definedName>
    <definedName name="Подготовка_к_печати_и_сохранение0710">#N/A</definedName>
    <definedName name="Пок21">#REF!</definedName>
    <definedName name="Пок22">#REF!</definedName>
    <definedName name="Пок23">#REF!</definedName>
    <definedName name="Пок24">#REF!</definedName>
    <definedName name="Пок25">#REF!</definedName>
    <definedName name="Пок26">#REF!</definedName>
    <definedName name="Пок27">#REF!</definedName>
    <definedName name="Пок28">#REF!</definedName>
    <definedName name="Пок29">#REF!</definedName>
    <definedName name="Пок30">#REF!</definedName>
    <definedName name="Пок31">#REF!</definedName>
    <definedName name="Пок32">#REF!</definedName>
    <definedName name="Пок8">#REF!</definedName>
    <definedName name="Пок9">#REF!</definedName>
    <definedName name="Прод10">#REF!</definedName>
    <definedName name="Прод11">#REF!</definedName>
    <definedName name="Прод12">#REF!</definedName>
    <definedName name="Прод13">#REF!</definedName>
    <definedName name="Прод14">#REF!</definedName>
    <definedName name="Прод15">#REF!</definedName>
    <definedName name="Прод16">#REF!</definedName>
    <definedName name="Прод17">#REF!</definedName>
    <definedName name="Прод18">#REF!</definedName>
    <definedName name="Прод19">#REF!</definedName>
    <definedName name="Прод20">#REF!</definedName>
    <definedName name="Прод21">#REF!</definedName>
    <definedName name="Прод22">#REF!</definedName>
    <definedName name="Прод23">#REF!</definedName>
    <definedName name="Прод24">#REF!</definedName>
    <definedName name="Прод25">#REF!</definedName>
    <definedName name="Прод26">#REF!</definedName>
    <definedName name="Прод27">#REF!</definedName>
    <definedName name="Прод28">#REF!</definedName>
    <definedName name="Прод29">#REF!</definedName>
    <definedName name="Прод30">#REF!</definedName>
    <definedName name="Прод31">#REF!</definedName>
    <definedName name="Прод32">#REF!</definedName>
    <definedName name="Прод8">#REF!</definedName>
    <definedName name="Прод9">#REF!</definedName>
    <definedName name="Пролонгированные">#REF!</definedName>
    <definedName name="Пролонгированные_кредиты">#REF!</definedName>
    <definedName name="ПромстроСрПок">#REF!</definedName>
    <definedName name="ПромстроСрПрод">#REF!</definedName>
    <definedName name="ПурнефтеКолПок">#REF!</definedName>
    <definedName name="ПурнефтеКолПрод">#REF!</definedName>
    <definedName name="ПурнефтеОтн">#REF!</definedName>
    <definedName name="ПурнефтеСрПок">#REF!</definedName>
    <definedName name="ПурнефтеСрПрод">#REF!</definedName>
    <definedName name="РАОКолПок">#REF!</definedName>
    <definedName name="РАОКолПрод">#REF!</definedName>
    <definedName name="РАООтн">#REF!</definedName>
    <definedName name="РАОСрПок">#REF!</definedName>
    <definedName name="РАОСрПрод">#REF!</definedName>
    <definedName name="РоссийскСрПок">#REF!</definedName>
    <definedName name="РоссийскСрПрод">#REF!</definedName>
    <definedName name="РостелекКолПок">#REF!</definedName>
    <definedName name="РостелекКолПрод">#REF!</definedName>
    <definedName name="РостелекОтн">#REF!</definedName>
    <definedName name="РостелекСрПок">#REF!</definedName>
    <definedName name="РостелекСрПрод">#REF!</definedName>
    <definedName name="с1433">#REF!</definedName>
    <definedName name="с811">#REF!</definedName>
    <definedName name="СамаранеКолПок">#REF!</definedName>
    <definedName name="СамаранеКолПрод">#REF!</definedName>
    <definedName name="СамаранеОтн">#REF!</definedName>
    <definedName name="СамаранеСрПок">#REF!</definedName>
    <definedName name="СамаранеСрПрод">#REF!</definedName>
    <definedName name="СамарэнеКолПок">#REF!</definedName>
    <definedName name="СамарэнеКолПрод">#REF!</definedName>
    <definedName name="СамарэнеОтн">#REF!</definedName>
    <definedName name="СамарэнеСрПок">#REF!</definedName>
    <definedName name="СамарэнеСрПрод">#REF!</definedName>
    <definedName name="СбербанкКолПок">#REF!</definedName>
    <definedName name="СбербанкКолПрод">#REF!</definedName>
    <definedName name="СбербанкОтн">#REF!</definedName>
    <definedName name="СбербанкСрПок">#REF!</definedName>
    <definedName name="СбербанкСрПрод">#REF!</definedName>
    <definedName name="СберРФСрПок">#REF!</definedName>
    <definedName name="СберРФСрПрод">#REF!</definedName>
    <definedName name="СвердловКолПок">#REF!</definedName>
    <definedName name="СвердловКолПрод">#REF!</definedName>
    <definedName name="СвердловОтн">#REF!</definedName>
    <definedName name="СвердловСрПок">#REF!</definedName>
    <definedName name="СвердловСрПрод">#REF!</definedName>
    <definedName name="СВОД_для_экспорта">#REF!</definedName>
    <definedName name="Сводный_баланс_н_п_с">#N/A</definedName>
    <definedName name="СПбГТССрПок">#REF!</definedName>
    <definedName name="СПбГТССрПрод">#REF!</definedName>
    <definedName name="сред05">#REF!</definedName>
    <definedName name="средian">#REF!</definedName>
    <definedName name="СТРОИТЕЛЬСТВО">#REF!</definedName>
    <definedName name="СургутнеКолПок">#REF!</definedName>
    <definedName name="СургутнеКолПрод">#REF!</definedName>
    <definedName name="СургутнеОтн">#REF!</definedName>
    <definedName name="СургутнеСрПок">#REF!</definedName>
    <definedName name="СургутнеСрПрод">#REF!</definedName>
    <definedName name="Счет2">#REF!</definedName>
    <definedName name="ТатнефтьКолПок">#REF!</definedName>
    <definedName name="ТатнефтьКолПрод">#REF!</definedName>
    <definedName name="ТатнефтьОтн">#REF!</definedName>
    <definedName name="ТатнефтьСрПок">#REF!</definedName>
    <definedName name="ТатнефтьСрПрод">#REF!</definedName>
    <definedName name="ТверьуниСрПок">#REF!</definedName>
    <definedName name="ТверьуниСрПрод">#REF!</definedName>
    <definedName name="ТомскнефКолПок">#REF!</definedName>
    <definedName name="ТомскнефКолПрод">#REF!</definedName>
    <definedName name="ТомскнефОтн">#REF!</definedName>
    <definedName name="ТомскнефСрПок">#REF!</definedName>
    <definedName name="ТомскнефСрПрод">#REF!</definedName>
    <definedName name="ТюменьэнСрПок">#REF!</definedName>
    <definedName name="ТюменьэнСрПрод">#REF!</definedName>
    <definedName name="УдмуртнКолПок">#REF!</definedName>
    <definedName name="УдмуртнКолПрод">#REF!</definedName>
    <definedName name="УдмуртнОтн">#REF!</definedName>
    <definedName name="УдмуртнСрПок">#REF!</definedName>
    <definedName name="УдмуртнСрПрод">#REF!</definedName>
    <definedName name="Февраль">#REF!</definedName>
    <definedName name="Цена_переработки">#REF!</definedName>
    <definedName name="ЦУМКолПок">#REF!</definedName>
    <definedName name="ЦУМКолПрод">#REF!</definedName>
    <definedName name="ЦУМОтн">#REF!</definedName>
    <definedName name="ЦУМСрПок">#REF!</definedName>
    <definedName name="ЦУМСрПрод">#REF!</definedName>
    <definedName name="ЧерногорКолПок">#REF!</definedName>
    <definedName name="ЧерногорКолПрод">#REF!</definedName>
    <definedName name="ЧерногорОтн">#REF!</definedName>
    <definedName name="ЧерногорСрПок">#REF!</definedName>
    <definedName name="ЧерногорСрПрод">#REF!</definedName>
    <definedName name="ЫВВЫВЫВ" hidden="1">#REF!</definedName>
    <definedName name="ЭнергоатСрПок">#REF!</definedName>
    <definedName name="ЭнергоатСрПрод">#REF!</definedName>
    <definedName name="ЮганскнеКолПок">#REF!</definedName>
    <definedName name="ЮганскнеКолПрод">#REF!</definedName>
    <definedName name="ЮганскнеОтн">#REF!</definedName>
    <definedName name="ЮганскнеСрПок">#REF!</definedName>
    <definedName name="ЮганскнеСрПрод">#REF!</definedName>
    <definedName name="ЮгоВостоСрПок">#REF!</definedName>
    <definedName name="ЮгоВостоСрПрод">#REF!</definedName>
    <definedName name="ЯнварьАвгуст">#REF!</definedName>
    <definedName name="ЯнварьАпрель">#REF!</definedName>
    <definedName name="ЯнварьДекабрь">#REF!</definedName>
    <definedName name="ЯнварьИюль">#REF!</definedName>
    <definedName name="ЯнварьИюнь">#REF!</definedName>
    <definedName name="ЯнварьМай">#REF!</definedName>
    <definedName name="ЯнварьНоябрь">#REF!</definedName>
    <definedName name="ЯнварьОктябрь">#REF!</definedName>
    <definedName name="ЯнварьСентябрь">#REF!</definedName>
    <definedName name="ЯнварьФевраль">#REF!</definedName>
    <definedName name="დანიშნულება3">#REF!</definedName>
    <definedName name="კოდი">[18]modernizacia!$C$5:$C$57</definedName>
    <definedName name="სინაარსი2">#REF!</definedName>
    <definedName name="ხარჯის_ტიპი">[19]ld!$A$1375:$A$1421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9" i="1" l="1"/>
  <c r="W92" i="1"/>
  <c r="W35" i="1" l="1"/>
  <c r="W171" i="1" l="1"/>
  <c r="W159" i="1"/>
  <c r="W141" i="1"/>
  <c r="W145" i="1" s="1"/>
  <c r="W113" i="1"/>
  <c r="W105" i="1"/>
  <c r="V105" i="1"/>
  <c r="V171" i="1"/>
  <c r="V159" i="1"/>
  <c r="W128" i="1"/>
  <c r="W119" i="1"/>
  <c r="W70" i="1"/>
  <c r="W53" i="1"/>
  <c r="W47" i="1"/>
  <c r="W24" i="1"/>
  <c r="V141" i="1"/>
  <c r="V145" i="1" s="1"/>
  <c r="V128" i="1"/>
  <c r="V119" i="1"/>
  <c r="V113" i="1"/>
  <c r="V92" i="1"/>
  <c r="V70" i="1"/>
  <c r="V53" i="1"/>
  <c r="V47" i="1"/>
  <c r="V35" i="1"/>
  <c r="V29" i="1"/>
  <c r="V24" i="1"/>
  <c r="V19" i="1"/>
  <c r="U171" i="1"/>
  <c r="T171" i="1"/>
  <c r="U159" i="1"/>
  <c r="T159" i="1"/>
  <c r="U141" i="1"/>
  <c r="U145" i="1" s="1"/>
  <c r="T141" i="1"/>
  <c r="T145" i="1" s="1"/>
  <c r="U128" i="1"/>
  <c r="T128" i="1"/>
  <c r="U119" i="1"/>
  <c r="T119" i="1"/>
  <c r="U113" i="1"/>
  <c r="T113" i="1"/>
  <c r="U105" i="1"/>
  <c r="T105" i="1"/>
  <c r="U92" i="1"/>
  <c r="T92" i="1"/>
  <c r="U70" i="1"/>
  <c r="T70" i="1"/>
  <c r="U53" i="1"/>
  <c r="T53" i="1"/>
  <c r="U47" i="1"/>
  <c r="T47" i="1"/>
  <c r="U35" i="1"/>
  <c r="T35" i="1"/>
  <c r="U29" i="1"/>
  <c r="T29" i="1"/>
  <c r="U24" i="1"/>
  <c r="T24" i="1"/>
  <c r="U19" i="1"/>
  <c r="T19" i="1"/>
  <c r="V46" i="1" l="1"/>
  <c r="V73" i="1" s="1"/>
  <c r="T106" i="1"/>
  <c r="U129" i="1"/>
  <c r="U131" i="1" s="1"/>
  <c r="V129" i="1"/>
  <c r="V131" i="1" s="1"/>
  <c r="T46" i="1"/>
  <c r="T68" i="1" s="1"/>
  <c r="U46" i="1"/>
  <c r="U75" i="1" s="1"/>
  <c r="U76" i="1" s="1"/>
  <c r="U106" i="1"/>
  <c r="V173" i="1"/>
  <c r="T129" i="1"/>
  <c r="T131" i="1" s="1"/>
  <c r="W173" i="1"/>
  <c r="V106" i="1"/>
  <c r="W129" i="1"/>
  <c r="W29" i="1"/>
  <c r="W106" i="1"/>
  <c r="U173" i="1"/>
  <c r="T173" i="1"/>
  <c r="V68" i="1" l="1"/>
  <c r="T73" i="1"/>
  <c r="V75" i="1"/>
  <c r="V76" i="1" s="1"/>
  <c r="U73" i="1"/>
  <c r="T75" i="1"/>
  <c r="T76" i="1" s="1"/>
  <c r="U68" i="1"/>
  <c r="W131" i="1"/>
  <c r="W46" i="1"/>
  <c r="W73" i="1" l="1"/>
  <c r="W68" i="1"/>
  <c r="W75" i="1"/>
  <c r="W76" i="1" l="1"/>
  <c r="S24" i="1" l="1"/>
  <c r="R24" i="1"/>
  <c r="Q24" i="1"/>
  <c r="P24" i="1"/>
  <c r="O24" i="1"/>
  <c r="N24" i="1"/>
  <c r="M24" i="1"/>
  <c r="L24" i="1"/>
  <c r="J24" i="1"/>
  <c r="I24" i="1"/>
  <c r="H24" i="1"/>
  <c r="G24" i="1"/>
  <c r="F24" i="1"/>
  <c r="E24" i="1"/>
  <c r="D24" i="1"/>
  <c r="C24" i="1"/>
  <c r="K24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C70" i="1"/>
  <c r="P105" i="1" l="1"/>
  <c r="S47" i="1" l="1"/>
  <c r="R47" i="1"/>
  <c r="Q47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S171" i="1" l="1"/>
  <c r="R171" i="1"/>
  <c r="Q171" i="1"/>
  <c r="P171" i="1"/>
  <c r="O171" i="1"/>
  <c r="N171" i="1"/>
  <c r="M171" i="1"/>
  <c r="L171" i="1"/>
  <c r="K171" i="1"/>
  <c r="J171" i="1"/>
  <c r="I171" i="1"/>
  <c r="H171" i="1"/>
  <c r="G171" i="1"/>
  <c r="F171" i="1"/>
  <c r="E171" i="1"/>
  <c r="D171" i="1"/>
  <c r="C171" i="1"/>
  <c r="S159" i="1"/>
  <c r="R159" i="1"/>
  <c r="Q159" i="1"/>
  <c r="P159" i="1"/>
  <c r="O159" i="1"/>
  <c r="N159" i="1"/>
  <c r="M159" i="1"/>
  <c r="L159" i="1"/>
  <c r="K159" i="1"/>
  <c r="J159" i="1"/>
  <c r="H159" i="1"/>
  <c r="G159" i="1"/>
  <c r="F159" i="1"/>
  <c r="E159" i="1"/>
  <c r="D159" i="1"/>
  <c r="C159" i="1"/>
  <c r="I148" i="1"/>
  <c r="S141" i="1"/>
  <c r="R141" i="1"/>
  <c r="Q141" i="1"/>
  <c r="P141" i="1"/>
  <c r="O141" i="1"/>
  <c r="N141" i="1"/>
  <c r="M141" i="1"/>
  <c r="L141" i="1"/>
  <c r="K141" i="1"/>
  <c r="J141" i="1"/>
  <c r="I141" i="1"/>
  <c r="H141" i="1"/>
  <c r="G141" i="1"/>
  <c r="F141" i="1"/>
  <c r="E141" i="1"/>
  <c r="D141" i="1"/>
  <c r="C141" i="1"/>
  <c r="C145" i="1" s="1"/>
  <c r="S128" i="1"/>
  <c r="R128" i="1"/>
  <c r="Q128" i="1"/>
  <c r="P128" i="1"/>
  <c r="O128" i="1"/>
  <c r="N128" i="1"/>
  <c r="M128" i="1"/>
  <c r="L128" i="1"/>
  <c r="K128" i="1"/>
  <c r="J128" i="1"/>
  <c r="I128" i="1"/>
  <c r="H128" i="1"/>
  <c r="G128" i="1"/>
  <c r="F128" i="1"/>
  <c r="E128" i="1"/>
  <c r="D128" i="1"/>
  <c r="C128" i="1"/>
  <c r="S119" i="1"/>
  <c r="R119" i="1"/>
  <c r="Q119" i="1"/>
  <c r="P119" i="1"/>
  <c r="O119" i="1"/>
  <c r="N119" i="1"/>
  <c r="M119" i="1"/>
  <c r="L119" i="1"/>
  <c r="K119" i="1"/>
  <c r="J119" i="1"/>
  <c r="I119" i="1"/>
  <c r="H119" i="1"/>
  <c r="G119" i="1"/>
  <c r="F119" i="1"/>
  <c r="E119" i="1"/>
  <c r="D119" i="1"/>
  <c r="C119" i="1"/>
  <c r="S113" i="1"/>
  <c r="R113" i="1"/>
  <c r="Q113" i="1"/>
  <c r="P113" i="1"/>
  <c r="O113" i="1"/>
  <c r="N113" i="1"/>
  <c r="M113" i="1"/>
  <c r="L113" i="1"/>
  <c r="K113" i="1"/>
  <c r="J113" i="1"/>
  <c r="I113" i="1"/>
  <c r="H113" i="1"/>
  <c r="G113" i="1"/>
  <c r="F113" i="1"/>
  <c r="E113" i="1"/>
  <c r="D113" i="1"/>
  <c r="C113" i="1"/>
  <c r="S105" i="1"/>
  <c r="R105" i="1"/>
  <c r="Q105" i="1"/>
  <c r="O105" i="1"/>
  <c r="N105" i="1"/>
  <c r="M105" i="1"/>
  <c r="L105" i="1"/>
  <c r="K105" i="1"/>
  <c r="J105" i="1"/>
  <c r="I105" i="1"/>
  <c r="H105" i="1"/>
  <c r="G105" i="1"/>
  <c r="F105" i="1"/>
  <c r="E105" i="1"/>
  <c r="D105" i="1"/>
  <c r="C105" i="1"/>
  <c r="S92" i="1"/>
  <c r="R92" i="1"/>
  <c r="Q92" i="1"/>
  <c r="O92" i="1"/>
  <c r="N92" i="1"/>
  <c r="M92" i="1"/>
  <c r="L92" i="1"/>
  <c r="K92" i="1"/>
  <c r="J92" i="1"/>
  <c r="I92" i="1"/>
  <c r="H92" i="1"/>
  <c r="G92" i="1"/>
  <c r="F92" i="1"/>
  <c r="E92" i="1"/>
  <c r="D92" i="1"/>
  <c r="C92" i="1"/>
  <c r="P89" i="1"/>
  <c r="S53" i="1"/>
  <c r="R53" i="1"/>
  <c r="Q53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C53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S129" i="1" l="1"/>
  <c r="S46" i="1"/>
  <c r="S75" i="1" s="1"/>
  <c r="F145" i="1"/>
  <c r="F173" i="1" s="1"/>
  <c r="N145" i="1"/>
  <c r="N173" i="1" s="1"/>
  <c r="E145" i="1"/>
  <c r="M145" i="1"/>
  <c r="M173" i="1" s="1"/>
  <c r="I159" i="1"/>
  <c r="G145" i="1"/>
  <c r="G173" i="1" s="1"/>
  <c r="O145" i="1"/>
  <c r="O173" i="1" s="1"/>
  <c r="I145" i="1"/>
  <c r="Q145" i="1"/>
  <c r="Q173" i="1" s="1"/>
  <c r="H145" i="1"/>
  <c r="H173" i="1" s="1"/>
  <c r="P92" i="1"/>
  <c r="J145" i="1"/>
  <c r="J173" i="1" s="1"/>
  <c r="R145" i="1"/>
  <c r="P145" i="1"/>
  <c r="K145" i="1"/>
  <c r="S145" i="1"/>
  <c r="S173" i="1" s="1"/>
  <c r="D145" i="1"/>
  <c r="L145" i="1"/>
  <c r="L173" i="1" s="1"/>
  <c r="G106" i="1"/>
  <c r="E106" i="1"/>
  <c r="M106" i="1"/>
  <c r="O106" i="1"/>
  <c r="I106" i="1"/>
  <c r="S106" i="1"/>
  <c r="E129" i="1"/>
  <c r="M129" i="1"/>
  <c r="C106" i="1"/>
  <c r="K106" i="1"/>
  <c r="G129" i="1"/>
  <c r="O129" i="1"/>
  <c r="R106" i="1"/>
  <c r="D129" i="1"/>
  <c r="L129" i="1"/>
  <c r="J106" i="1"/>
  <c r="F129" i="1"/>
  <c r="N129" i="1"/>
  <c r="D106" i="1"/>
  <c r="L106" i="1"/>
  <c r="I46" i="1"/>
  <c r="I75" i="1" s="1"/>
  <c r="Q46" i="1"/>
  <c r="Q75" i="1" s="1"/>
  <c r="H129" i="1"/>
  <c r="P129" i="1"/>
  <c r="P131" i="1" s="1"/>
  <c r="F106" i="1"/>
  <c r="N106" i="1"/>
  <c r="I129" i="1"/>
  <c r="Q129" i="1"/>
  <c r="R46" i="1"/>
  <c r="R75" i="1" s="1"/>
  <c r="C173" i="1"/>
  <c r="C178" i="1" s="1"/>
  <c r="C182" i="1" s="1"/>
  <c r="K46" i="1"/>
  <c r="C46" i="1"/>
  <c r="C75" i="1" s="1"/>
  <c r="J129" i="1"/>
  <c r="R129" i="1"/>
  <c r="J46" i="1"/>
  <c r="J75" i="1" s="1"/>
  <c r="G46" i="1"/>
  <c r="G75" i="1" s="1"/>
  <c r="O46" i="1"/>
  <c r="O75" i="1" s="1"/>
  <c r="H106" i="1"/>
  <c r="Q106" i="1"/>
  <c r="C129" i="1"/>
  <c r="C131" i="1" s="1"/>
  <c r="K129" i="1"/>
  <c r="P46" i="1"/>
  <c r="P75" i="1" s="1"/>
  <c r="H46" i="1"/>
  <c r="H75" i="1" s="1"/>
  <c r="D46" i="1"/>
  <c r="D75" i="1" s="1"/>
  <c r="L46" i="1"/>
  <c r="L75" i="1" s="1"/>
  <c r="E46" i="1"/>
  <c r="E75" i="1" s="1"/>
  <c r="M46" i="1"/>
  <c r="M75" i="1" s="1"/>
  <c r="F46" i="1"/>
  <c r="F75" i="1" s="1"/>
  <c r="N46" i="1"/>
  <c r="N75" i="1" s="1"/>
  <c r="K75" i="1" l="1"/>
  <c r="K73" i="1"/>
  <c r="P68" i="1"/>
  <c r="P73" i="1"/>
  <c r="N73" i="1"/>
  <c r="N68" i="1"/>
  <c r="J68" i="1"/>
  <c r="J73" i="1"/>
  <c r="M68" i="1"/>
  <c r="M73" i="1"/>
  <c r="C68" i="1"/>
  <c r="C73" i="1"/>
  <c r="E68" i="1"/>
  <c r="E73" i="1"/>
  <c r="K68" i="1"/>
  <c r="L68" i="1"/>
  <c r="L73" i="1"/>
  <c r="Q68" i="1"/>
  <c r="Q73" i="1"/>
  <c r="S68" i="1"/>
  <c r="S73" i="1"/>
  <c r="F68" i="1"/>
  <c r="F73" i="1"/>
  <c r="D68" i="1"/>
  <c r="D73" i="1"/>
  <c r="O68" i="1"/>
  <c r="O73" i="1"/>
  <c r="R68" i="1"/>
  <c r="R73" i="1"/>
  <c r="I68" i="1"/>
  <c r="I73" i="1"/>
  <c r="H68" i="1"/>
  <c r="H73" i="1"/>
  <c r="G68" i="1"/>
  <c r="G73" i="1"/>
  <c r="C76" i="1"/>
  <c r="P106" i="1"/>
  <c r="D173" i="1"/>
  <c r="D178" i="1" s="1"/>
  <c r="I173" i="1"/>
  <c r="I178" i="1" s="1"/>
  <c r="P173" i="1"/>
  <c r="S178" i="1"/>
  <c r="Q178" i="1"/>
  <c r="R175" i="1" s="1"/>
  <c r="K173" i="1"/>
  <c r="Q131" i="1"/>
  <c r="S131" i="1"/>
  <c r="M178" i="1"/>
  <c r="I131" i="1"/>
  <c r="L131" i="1"/>
  <c r="M131" i="1"/>
  <c r="G131" i="1"/>
  <c r="H178" i="1"/>
  <c r="K131" i="1"/>
  <c r="E173" i="1"/>
  <c r="G178" i="1"/>
  <c r="D131" i="1"/>
  <c r="E131" i="1"/>
  <c r="L178" i="1"/>
  <c r="N178" i="1"/>
  <c r="R131" i="1"/>
  <c r="F178" i="1"/>
  <c r="J131" i="1"/>
  <c r="R173" i="1"/>
  <c r="N131" i="1"/>
  <c r="J178" i="1"/>
  <c r="O178" i="1"/>
  <c r="H131" i="1"/>
  <c r="F131" i="1"/>
  <c r="O131" i="1"/>
  <c r="S182" i="1" l="1"/>
  <c r="T175" i="1" s="1"/>
  <c r="T178" i="1" s="1"/>
  <c r="T182" i="1" s="1"/>
  <c r="D74" i="1"/>
  <c r="Q182" i="1"/>
  <c r="P178" i="1"/>
  <c r="P182" i="1" s="1"/>
  <c r="O182" i="1"/>
  <c r="I182" i="1"/>
  <c r="F182" i="1"/>
  <c r="L182" i="1"/>
  <c r="G182" i="1"/>
  <c r="E178" i="1"/>
  <c r="R178" i="1"/>
  <c r="M182" i="1"/>
  <c r="K178" i="1"/>
  <c r="J182" i="1"/>
  <c r="N182" i="1"/>
  <c r="D182" i="1"/>
  <c r="H182" i="1"/>
  <c r="H76" i="1"/>
  <c r="I74" i="1"/>
  <c r="Q76" i="1"/>
  <c r="I76" i="1"/>
  <c r="N76" i="1"/>
  <c r="O76" i="1"/>
  <c r="K76" i="1"/>
  <c r="J76" i="1"/>
  <c r="E76" i="1"/>
  <c r="P76" i="1"/>
  <c r="R76" i="1"/>
  <c r="L76" i="1"/>
  <c r="H74" i="1"/>
  <c r="D76" i="1"/>
  <c r="S76" i="1"/>
  <c r="M76" i="1"/>
  <c r="G76" i="1"/>
  <c r="F76" i="1"/>
  <c r="G74" i="1"/>
  <c r="E74" i="1"/>
  <c r="F74" i="1"/>
  <c r="U175" i="1" l="1"/>
  <c r="U178" i="1" s="1"/>
  <c r="U182" i="1" s="1"/>
  <c r="W175" i="1" s="1"/>
  <c r="V175" i="1"/>
  <c r="V178" i="1" s="1"/>
  <c r="V182" i="1" s="1"/>
  <c r="E182" i="1"/>
  <c r="K182" i="1"/>
  <c r="R182" i="1"/>
  <c r="W178" i="1" l="1"/>
  <c r="W182" i="1" l="1"/>
</calcChain>
</file>

<file path=xl/sharedStrings.xml><?xml version="1.0" encoding="utf-8"?>
<sst xmlns="http://schemas.openxmlformats.org/spreadsheetml/2006/main" count="193" uniqueCount="171">
  <si>
    <t>Historical Consolidated IFRS Financial Statements</t>
  </si>
  <si>
    <t>(Consolidated Statement of Profit or Loss; Statement of Financial Position and Statement of Cash Flows)</t>
  </si>
  <si>
    <t>JSC Georgian Railway</t>
  </si>
  <si>
    <t>Column1</t>
  </si>
  <si>
    <t>’000 GEL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</si>
  <si>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</si>
  <si>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</si>
  <si>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</si>
  <si>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</si>
  <si>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</si>
  <si>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</si>
  <si>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</si>
  <si>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</si>
  <si>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</si>
  <si>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</si>
  <si>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</si>
  <si>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</si>
  <si>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</si>
  <si>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</si>
  <si>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</si>
  <si>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</si>
  <si>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 xml:space="preserve">Consolidated Statements of Profit or Loss and Other Comprehensive Income </t>
  </si>
  <si>
    <t>Freight transportation</t>
  </si>
  <si>
    <t>Freight handling</t>
  </si>
  <si>
    <t>Logistic service</t>
  </si>
  <si>
    <t>NA</t>
  </si>
  <si>
    <t>Freight car rental</t>
  </si>
  <si>
    <t>Rent of wagons and other rental income</t>
  </si>
  <si>
    <t>Freight car cross-border charge</t>
  </si>
  <si>
    <t>Passenger traffic</t>
  </si>
  <si>
    <t>Rent, scrap realization,other</t>
  </si>
  <si>
    <t>Telecom revenue</t>
  </si>
  <si>
    <t>Revenue</t>
  </si>
  <si>
    <t>Continuing operations</t>
  </si>
  <si>
    <t>Gain on sale of subsidiary</t>
  </si>
  <si>
    <t>Other</t>
  </si>
  <si>
    <t xml:space="preserve">Other Income </t>
  </si>
  <si>
    <t>Impairment loss on property, plant and equipment</t>
  </si>
  <si>
    <t>Employee benefits expense</t>
  </si>
  <si>
    <t>Depreciation and amortization expenses</t>
  </si>
  <si>
    <t>Electricity</t>
  </si>
  <si>
    <t>Materials</t>
  </si>
  <si>
    <t>Fuel</t>
  </si>
  <si>
    <t>Repair and maintenance</t>
  </si>
  <si>
    <t>Other Expenses</t>
  </si>
  <si>
    <t>Write off of PPE</t>
  </si>
  <si>
    <t>Write off of CIP</t>
  </si>
  <si>
    <t>Security and other operating expenses</t>
  </si>
  <si>
    <t>Internet and cable lease (Telecom)</t>
  </si>
  <si>
    <t>Inventory write-off</t>
  </si>
  <si>
    <t xml:space="preserve">Other </t>
  </si>
  <si>
    <t>Other provisions</t>
  </si>
  <si>
    <t>Finance income</t>
  </si>
  <si>
    <t xml:space="preserve">Interest income </t>
  </si>
  <si>
    <t>Net foreign exchange gain</t>
  </si>
  <si>
    <t>Gain on modification of financial instruments</t>
  </si>
  <si>
    <t>Impairment reversal on other financial assets</t>
  </si>
  <si>
    <t>Finance cost</t>
  </si>
  <si>
    <t xml:space="preserve">Impairment loss on trade receivables </t>
  </si>
  <si>
    <t>Impairment loss on issued loans</t>
  </si>
  <si>
    <t>Impairment loss on cash in bank</t>
  </si>
  <si>
    <t>Loss on bond repayment</t>
  </si>
  <si>
    <t>Unwinding of discount on provisions</t>
  </si>
  <si>
    <t xml:space="preserve">Loss on modification of financial instruments </t>
  </si>
  <si>
    <t>Net foreign exchange loss</t>
  </si>
  <si>
    <t>Interest expense</t>
  </si>
  <si>
    <t>Premium on early redemption of issued bonds</t>
  </si>
  <si>
    <t>Prepaid finance costs written off</t>
  </si>
  <si>
    <t>Borrowing costs</t>
  </si>
  <si>
    <t>Profit before income tax</t>
  </si>
  <si>
    <t>Income tax expense</t>
  </si>
  <si>
    <t>Deferred tax</t>
  </si>
  <si>
    <t>Effective icome tax rate</t>
  </si>
  <si>
    <t>Adjusted EBITDA</t>
  </si>
  <si>
    <t>Adjusted EBITDA margin</t>
  </si>
  <si>
    <t>Consolidated Statement of Financial Position</t>
  </si>
  <si>
    <t>ASSETS</t>
  </si>
  <si>
    <t>Non-current assets</t>
  </si>
  <si>
    <t>Property, plant and equipment</t>
  </si>
  <si>
    <t>Deferred tax Assets</t>
  </si>
  <si>
    <t>Investment property</t>
  </si>
  <si>
    <t>Loans receivable</t>
  </si>
  <si>
    <t>Goodwill</t>
  </si>
  <si>
    <t>Other non-current assets</t>
  </si>
  <si>
    <t>Other receivable</t>
  </si>
  <si>
    <t>Total Non-current assets</t>
  </si>
  <si>
    <t>Current assets</t>
  </si>
  <si>
    <t xml:space="preserve">Inventories </t>
  </si>
  <si>
    <t>Trade and other receivables</t>
  </si>
  <si>
    <t>Cash and cash equivalents</t>
  </si>
  <si>
    <t>Term deposit</t>
  </si>
  <si>
    <t>Bank Deposits</t>
  </si>
  <si>
    <t>Restricted cash</t>
  </si>
  <si>
    <t>Total current assets</t>
  </si>
  <si>
    <t>TOTAL ASSETS</t>
  </si>
  <si>
    <t>EQUITY AND LIABILITIES</t>
  </si>
  <si>
    <t>Equity</t>
  </si>
  <si>
    <t>Non-cash owner contribution reserve</t>
  </si>
  <si>
    <t>Total equity</t>
  </si>
  <si>
    <t>Non-current liabilities</t>
  </si>
  <si>
    <t>Advance received from the Government</t>
  </si>
  <si>
    <t>Deferred tax Liability</t>
  </si>
  <si>
    <t>Total non-current liabilities</t>
  </si>
  <si>
    <t>Current liabilities</t>
  </si>
  <si>
    <t xml:space="preserve">Trade and other payables </t>
  </si>
  <si>
    <t>Liabilities to the Government</t>
  </si>
  <si>
    <t>Provisions</t>
  </si>
  <si>
    <t>Tax liabilities</t>
  </si>
  <si>
    <t>Dividends payable</t>
  </si>
  <si>
    <t>Other current liabilities</t>
  </si>
  <si>
    <t>Total current liabilities</t>
  </si>
  <si>
    <t>Total liabilities</t>
  </si>
  <si>
    <t>TOTAL EQUITY AND LIABILITIES</t>
  </si>
  <si>
    <t>Consolidated Statements of Cash Flows (Direct method)</t>
  </si>
  <si>
    <t>Cash flows from operating activities</t>
  </si>
  <si>
    <t>Cash receipts from customers</t>
  </si>
  <si>
    <t>VAT tax refund from the State</t>
  </si>
  <si>
    <t>Cash flows from operations before income taxes and interest paid</t>
  </si>
  <si>
    <t>Income tax paid</t>
  </si>
  <si>
    <t>Interest paid</t>
  </si>
  <si>
    <t>Net cash from operating activities</t>
  </si>
  <si>
    <t>Cash flows from investing activities</t>
  </si>
  <si>
    <t>Acquisition of property, plant and equipment</t>
  </si>
  <si>
    <t>Proceeds from sale of property, pland and equipment</t>
  </si>
  <si>
    <t>Interest received</t>
  </si>
  <si>
    <t>Decrease/(Increase) in restricted cash</t>
  </si>
  <si>
    <t>Issuance of the loan</t>
  </si>
  <si>
    <t>Refund of the loan</t>
  </si>
  <si>
    <t>Cash flows from financing activities</t>
  </si>
  <si>
    <t>Repayment of borrowings</t>
  </si>
  <si>
    <t>Loan refinancing fees paid</t>
  </si>
  <si>
    <t>Dividends paid</t>
  </si>
  <si>
    <t>Cash contribution by owner</t>
  </si>
  <si>
    <t>Cash distribution to the owner</t>
  </si>
  <si>
    <t>Net cash (used in)/from financing activities</t>
  </si>
  <si>
    <t>NET CHANGE IN CASH AND CASH EQUIVALENTS</t>
  </si>
  <si>
    <t>Cash and cash equivalents at the beginning of period</t>
  </si>
  <si>
    <t>Cash and cash equivalents at the end of the period</t>
  </si>
  <si>
    <t>Balance in Restricted cash</t>
  </si>
  <si>
    <t>Balance in Bank deposits</t>
  </si>
  <si>
    <t>Cash and cash equivalents including restricted cash and bank deposits</t>
  </si>
  <si>
    <t>Share of results of equity accounted investees</t>
  </si>
  <si>
    <t>Other current assets</t>
  </si>
  <si>
    <t>Grant revenue</t>
  </si>
  <si>
    <t>Taxes, other than on income</t>
  </si>
  <si>
    <t>Prepayments</t>
  </si>
  <si>
    <t>Tax assets</t>
  </si>
  <si>
    <t>Income from the transferred property</t>
  </si>
  <si>
    <t>Investment in Government bonds</t>
  </si>
  <si>
    <t>Acquisition of associate</t>
  </si>
  <si>
    <t>Electricity, consumables and maintenance costs</t>
  </si>
  <si>
    <t>Result from operating activities</t>
  </si>
  <si>
    <t>Profit and total comprehensive income for the period</t>
  </si>
  <si>
    <t>Investments in equity accounted investees</t>
  </si>
  <si>
    <t>Cash paid to suppliers, employees and tax authorities</t>
  </si>
  <si>
    <t>Investment in joint venture</t>
  </si>
  <si>
    <t>Effect of exchange rate fluctuations on cash and cash equivalents</t>
  </si>
  <si>
    <t>Impairment loss on other financial assets</t>
  </si>
  <si>
    <t>6M 2025</t>
  </si>
  <si>
    <t xml:space="preserve">Subscribed capital  </t>
  </si>
  <si>
    <t>Accumulated losses</t>
  </si>
  <si>
    <t>Borrowings</t>
  </si>
  <si>
    <t>Payables for non-current assets</t>
  </si>
  <si>
    <t>Effect of movements in ECL on cash and cash equivalents</t>
  </si>
  <si>
    <t xml:space="preserve">Net (charge)/recovery for expected credit losses on financial assets </t>
  </si>
  <si>
    <t>6M 2026</t>
  </si>
  <si>
    <t>Decrease/(increase) in term deposit</t>
  </si>
  <si>
    <t>Net cash from / (used in) in investing activities</t>
  </si>
  <si>
    <t>Sale/(purchase) of investment in Government bonds</t>
  </si>
  <si>
    <t>Dividends received</t>
  </si>
  <si>
    <t>Proceeds from issued loans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</si>
</sst>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3" formatCode="_(* #,##0.00_);_(* \(#,##0.00\);_(* &quot;-&quot;??_);_(@_)"/>
    <numFmt numFmtId="164" formatCode="_-* #,##0.00_-;\-* #,##0.00_-;_-* &quot;-&quot;??_-;_-@_-"/>
    <numFmt numFmtId="165" formatCode="_(#,##0_);_(\(#,##0\);_(\ \-\ _);_(@_)"/>
    <numFmt numFmtId="166" formatCode="_-[$€]\ * #,##0.00_-;\-[$€]\ * #,##0.00_-;_-[$€]\ * &quot;-&quot;??_-;_-@_-"/>
    <numFmt numFmtId="167" formatCode="0.0%"/>
    <numFmt numFmtId="168" formatCode="_(* #,##0_);_(* \(#,##0\);_(* &quot;-&quot;??_);_(@_)"/>
    <numFmt numFmtId="169" formatCode="_-* #,##0_-;\-* #,##0_-;_-* &quot;-&quot;??_-;_-@_-"/>
  </numFmts>
  <fonts count="18" x14ac:knownFonts="1">
    <font>
      <sz val="11"/>
      <color theme="1"/>
      <name val="Sylfaen"/>
      <family val="2"/>
      <scheme val="minor"/>
    </font>
    <font>
      <sz val="9"/>
      <color theme="1"/>
      <name val="GR"/>
      <family val="2"/>
      <charset val="204"/>
    </font>
    <font>
      <b/>
      <sz val="16"/>
      <color theme="1"/>
      <name val="GR"/>
      <family val="2"/>
      <charset val="204"/>
    </font>
    <font>
      <b/>
      <sz val="9"/>
      <color theme="1"/>
      <name val="GR"/>
      <family val="2"/>
      <charset val="204"/>
    </font>
    <font>
      <b/>
      <sz val="9"/>
      <color theme="0"/>
      <name val="GR"/>
      <family val="2"/>
      <charset val="204"/>
    </font>
    <font>
      <sz val="10"/>
      <name val="Arial"/>
      <family val="2"/>
      <charset val="204"/>
    </font>
    <font>
      <b/>
      <sz val="9"/>
      <color indexed="8"/>
      <name val="GR"/>
      <family val="2"/>
      <charset val="204"/>
    </font>
    <font>
      <b/>
      <sz val="9"/>
      <name val="GR"/>
      <family val="2"/>
      <charset val="204"/>
    </font>
    <font>
      <sz val="9"/>
      <color indexed="8"/>
      <name val="GR"/>
      <family val="2"/>
      <charset val="204"/>
    </font>
    <font>
      <sz val="9"/>
      <name val="GR"/>
      <family val="2"/>
      <charset val="204"/>
    </font>
    <font>
      <sz val="9"/>
      <color rgb="FF000000"/>
      <name val="GR"/>
      <family val="2"/>
      <charset val="204"/>
    </font>
    <font>
      <b/>
      <sz val="9"/>
      <color rgb="FF000000"/>
      <name val="GR"/>
      <family val="2"/>
      <charset val="204"/>
    </font>
    <font>
      <sz val="9"/>
      <color theme="0"/>
      <name val="GR"/>
      <family val="2"/>
      <charset val="204"/>
    </font>
    <font>
      <sz val="9"/>
      <color rgb="FFFF0000"/>
      <name val="GR"/>
      <family val="2"/>
      <charset val="204"/>
    </font>
    <font>
      <i/>
      <sz val="9"/>
      <color rgb="FF0070C0"/>
      <name val="GR"/>
      <family val="2"/>
      <charset val="204"/>
    </font>
    <font>
      <sz val="11"/>
      <color theme="1"/>
      <name val="Sylfaen"/>
      <family val="2"/>
      <scheme val="minor"/>
    </font>
    <font>
      <i/>
      <sz val="8"/>
      <color rgb="FFFF0000"/>
      <name val="GR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6" fontId="5" fillId="0" borderId="0"/>
    <xf numFmtId="166" fontId="5" fillId="0" borderId="0"/>
    <xf numFmtId="164" fontId="15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110">
    <xf numFmtId="0" fontId="0" fillId="0" borderId="0" xfId="0"/>
    <xf numFmtId="0" fontId="1" fillId="0" borderId="0" xfId="0" applyFont="1"/>
    <xf numFmtId="9" fontId="1" fillId="0" borderId="0" xfId="0" applyNumberFormat="1" applyFont="1"/>
    <xf numFmtId="0" fontId="2" fillId="0" borderId="0" xfId="0" applyFont="1"/>
    <xf numFmtId="165" fontId="1" fillId="0" borderId="0" xfId="0" applyNumberFormat="1" applyFont="1"/>
    <xf numFmtId="0" fontId="3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43" fontId="6" fillId="0" borderId="0" xfId="1" applyNumberFormat="1" applyFont="1" applyFill="1" applyBorder="1" applyAlignment="1">
      <alignment vertical="top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43" fontId="8" fillId="0" borderId="0" xfId="1" applyNumberFormat="1" applyFont="1" applyFill="1" applyBorder="1" applyAlignment="1">
      <alignment vertical="top"/>
    </xf>
    <xf numFmtId="0" fontId="3" fillId="2" borderId="0" xfId="0" applyFont="1" applyFill="1" applyAlignment="1">
      <alignment horizontal="center"/>
    </xf>
    <xf numFmtId="43" fontId="6" fillId="2" borderId="0" xfId="1" applyNumberFormat="1" applyFont="1" applyFill="1" applyBorder="1" applyAlignment="1">
      <alignment horizontal="left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15" fontId="7" fillId="2" borderId="0" xfId="0" applyNumberFormat="1" applyFont="1" applyFill="1" applyAlignment="1">
      <alignment horizontal="center" vertical="center" wrapText="1"/>
    </xf>
    <xf numFmtId="0" fontId="1" fillId="2" borderId="0" xfId="0" applyFont="1" applyFill="1"/>
    <xf numFmtId="0" fontId="3" fillId="0" borderId="0" xfId="0" applyFont="1" applyAlignment="1">
      <alignment horizontal="center"/>
    </xf>
    <xf numFmtId="43" fontId="6" fillId="0" borderId="0" xfId="1" applyNumberFormat="1" applyFont="1" applyFill="1" applyBorder="1" applyAlignment="1">
      <alignment horizontal="left"/>
    </xf>
    <xf numFmtId="0" fontId="7" fillId="0" borderId="0" xfId="0" applyFont="1" applyAlignment="1">
      <alignment horizontal="center" vertical="center" wrapText="1"/>
    </xf>
    <xf numFmtId="166" fontId="8" fillId="0" borderId="0" xfId="1" applyFont="1" applyFill="1" applyBorder="1" applyAlignment="1">
      <alignment horizontal="left" vertical="top" indent="2"/>
    </xf>
    <xf numFmtId="165" fontId="1" fillId="0" borderId="0" xfId="2" applyNumberFormat="1" applyFont="1" applyFill="1" applyBorder="1" applyAlignment="1">
      <alignment horizontal="right"/>
    </xf>
    <xf numFmtId="165" fontId="1" fillId="0" borderId="0" xfId="2" applyNumberFormat="1" applyFont="1" applyFill="1" applyBorder="1" applyAlignment="1">
      <alignment horizontal="center"/>
    </xf>
    <xf numFmtId="165" fontId="10" fillId="0" borderId="0" xfId="0" applyNumberFormat="1" applyFont="1" applyAlignment="1">
      <alignment horizontal="center" vertical="center" wrapText="1"/>
    </xf>
    <xf numFmtId="165" fontId="9" fillId="0" borderId="0" xfId="0" applyNumberFormat="1" applyFont="1" applyAlignment="1">
      <alignment horizontal="center" vertical="center" wrapText="1"/>
    </xf>
    <xf numFmtId="166" fontId="1" fillId="0" borderId="0" xfId="1" applyFont="1" applyFill="1" applyBorder="1" applyAlignment="1">
      <alignment horizontal="left" vertical="top" indent="3"/>
    </xf>
    <xf numFmtId="165" fontId="10" fillId="0" borderId="0" xfId="0" applyNumberFormat="1" applyFont="1" applyAlignment="1">
      <alignment horizontal="right" vertical="center" wrapText="1"/>
    </xf>
    <xf numFmtId="166" fontId="6" fillId="0" borderId="1" xfId="1" applyFont="1" applyFill="1" applyBorder="1" applyAlignment="1">
      <alignment vertical="top"/>
    </xf>
    <xf numFmtId="165" fontId="3" fillId="0" borderId="1" xfId="2" applyNumberFormat="1" applyFont="1" applyFill="1" applyBorder="1" applyAlignment="1">
      <alignment horizontal="right"/>
    </xf>
    <xf numFmtId="165" fontId="3" fillId="0" borderId="1" xfId="2" applyNumberFormat="1" applyFont="1" applyFill="1" applyBorder="1" applyAlignment="1">
      <alignment horizontal="center"/>
    </xf>
    <xf numFmtId="165" fontId="3" fillId="0" borderId="1" xfId="2" applyNumberFormat="1" applyFont="1" applyFill="1" applyBorder="1" applyAlignment="1">
      <alignment horizontal="center" vertical="center"/>
    </xf>
    <xf numFmtId="166" fontId="6" fillId="0" borderId="2" xfId="1" applyFont="1" applyFill="1" applyBorder="1" applyAlignment="1">
      <alignment vertical="top"/>
    </xf>
    <xf numFmtId="165" fontId="3" fillId="0" borderId="2" xfId="2" applyNumberFormat="1" applyFont="1" applyFill="1" applyBorder="1" applyAlignment="1">
      <alignment horizontal="right"/>
    </xf>
    <xf numFmtId="165" fontId="3" fillId="0" borderId="2" xfId="2" applyNumberFormat="1" applyFont="1" applyFill="1" applyBorder="1" applyAlignment="1">
      <alignment horizontal="center"/>
    </xf>
    <xf numFmtId="165" fontId="3" fillId="0" borderId="2" xfId="2" applyNumberFormat="1" applyFont="1" applyFill="1" applyBorder="1" applyAlignment="1">
      <alignment horizontal="center" vertical="center"/>
    </xf>
    <xf numFmtId="165" fontId="9" fillId="0" borderId="0" xfId="2" applyNumberFormat="1" applyFont="1" applyFill="1" applyBorder="1" applyAlignment="1">
      <alignment horizontal="center" vertical="center"/>
    </xf>
    <xf numFmtId="165" fontId="1" fillId="0" borderId="0" xfId="2" applyNumberFormat="1" applyFont="1" applyFill="1" applyBorder="1" applyAlignment="1">
      <alignment horizontal="center" vertical="center"/>
    </xf>
    <xf numFmtId="165" fontId="9" fillId="0" borderId="0" xfId="2" applyNumberFormat="1" applyFont="1" applyFill="1" applyBorder="1" applyAlignment="1">
      <alignment horizontal="center"/>
    </xf>
    <xf numFmtId="0" fontId="9" fillId="0" borderId="0" xfId="0" applyFont="1"/>
    <xf numFmtId="165" fontId="1" fillId="0" borderId="0" xfId="3" applyNumberFormat="1" applyFont="1" applyFill="1" applyBorder="1" applyAlignment="1">
      <alignment horizontal="center" vertical="center"/>
    </xf>
    <xf numFmtId="165" fontId="3" fillId="0" borderId="1" xfId="3" applyNumberFormat="1" applyFont="1" applyFill="1" applyBorder="1" applyAlignment="1">
      <alignment horizontal="center" vertical="center"/>
    </xf>
    <xf numFmtId="165" fontId="11" fillId="0" borderId="1" xfId="0" applyNumberFormat="1" applyFont="1" applyBorder="1" applyAlignment="1">
      <alignment horizontal="center" vertical="center" wrapText="1"/>
    </xf>
    <xf numFmtId="165" fontId="3" fillId="0" borderId="1" xfId="2" applyNumberFormat="1" applyFont="1" applyFill="1" applyBorder="1" applyAlignment="1">
      <alignment horizontal="right" vertical="center"/>
    </xf>
    <xf numFmtId="165" fontId="1" fillId="0" borderId="0" xfId="2" applyNumberFormat="1" applyFont="1" applyFill="1" applyBorder="1" applyAlignment="1">
      <alignment horizontal="right" vertical="center"/>
    </xf>
    <xf numFmtId="0" fontId="12" fillId="0" borderId="0" xfId="0" applyFont="1"/>
    <xf numFmtId="3" fontId="12" fillId="0" borderId="0" xfId="3" applyNumberFormat="1" applyFont="1" applyFill="1" applyBorder="1" applyAlignment="1">
      <alignment horizontal="right"/>
    </xf>
    <xf numFmtId="3" fontId="12" fillId="0" borderId="0" xfId="3" applyNumberFormat="1" applyFont="1" applyFill="1" applyBorder="1" applyAlignment="1">
      <alignment horizontal="center"/>
    </xf>
    <xf numFmtId="3" fontId="1" fillId="0" borderId="0" xfId="0" applyNumberFormat="1" applyFont="1" applyAlignment="1">
      <alignment horizontal="center"/>
    </xf>
    <xf numFmtId="3" fontId="13" fillId="0" borderId="0" xfId="3" applyNumberFormat="1" applyFont="1" applyFill="1" applyBorder="1" applyAlignment="1">
      <alignment horizontal="center" vertical="center"/>
    </xf>
    <xf numFmtId="166" fontId="14" fillId="0" borderId="0" xfId="1" applyFont="1" applyFill="1" applyBorder="1" applyAlignment="1">
      <alignment vertical="top"/>
    </xf>
    <xf numFmtId="167" fontId="14" fillId="0" borderId="0" xfId="3" applyNumberFormat="1" applyFont="1" applyFill="1" applyBorder="1" applyAlignment="1">
      <alignment horizontal="right"/>
    </xf>
    <xf numFmtId="167" fontId="14" fillId="0" borderId="0" xfId="3" applyNumberFormat="1" applyFont="1" applyFill="1" applyBorder="1" applyAlignment="1">
      <alignment horizontal="center"/>
    </xf>
    <xf numFmtId="10" fontId="14" fillId="0" borderId="0" xfId="3" applyNumberFormat="1" applyFont="1" applyFill="1" applyBorder="1" applyAlignment="1">
      <alignment horizontal="center"/>
    </xf>
    <xf numFmtId="166" fontId="7" fillId="0" borderId="0" xfId="4" applyFont="1"/>
    <xf numFmtId="166" fontId="9" fillId="0" borderId="0" xfId="4" applyFont="1"/>
    <xf numFmtId="37" fontId="9" fillId="0" borderId="0" xfId="4" applyNumberFormat="1" applyFont="1"/>
    <xf numFmtId="166" fontId="9" fillId="0" borderId="0" xfId="4" applyFont="1" applyAlignment="1">
      <alignment horizontal="center"/>
    </xf>
    <xf numFmtId="168" fontId="1" fillId="0" borderId="0" xfId="2" applyNumberFormat="1" applyFont="1" applyFill="1" applyBorder="1" applyAlignment="1">
      <alignment horizontal="center"/>
    </xf>
    <xf numFmtId="166" fontId="9" fillId="0" borderId="0" xfId="4" applyFont="1" applyAlignment="1">
      <alignment horizontal="left" indent="2"/>
    </xf>
    <xf numFmtId="168" fontId="9" fillId="0" borderId="0" xfId="2" applyNumberFormat="1" applyFont="1" applyFill="1" applyBorder="1"/>
    <xf numFmtId="168" fontId="1" fillId="0" borderId="0" xfId="2" applyNumberFormat="1" applyFont="1" applyFill="1" applyBorder="1"/>
    <xf numFmtId="166" fontId="7" fillId="0" borderId="1" xfId="4" applyFont="1" applyBorder="1"/>
    <xf numFmtId="168" fontId="3" fillId="0" borderId="1" xfId="2" applyNumberFormat="1" applyFont="1" applyFill="1" applyBorder="1"/>
    <xf numFmtId="168" fontId="1" fillId="0" borderId="0" xfId="0" applyNumberFormat="1" applyFont="1"/>
    <xf numFmtId="168" fontId="9" fillId="0" borderId="0" xfId="2" applyNumberFormat="1" applyFont="1" applyFill="1" applyBorder="1" applyAlignment="1">
      <alignment vertical="top"/>
    </xf>
    <xf numFmtId="168" fontId="1" fillId="0" borderId="0" xfId="2" applyNumberFormat="1" applyFont="1" applyFill="1" applyAlignment="1">
      <alignment horizontal="right"/>
    </xf>
    <xf numFmtId="166" fontId="9" fillId="0" borderId="0" xfId="5" applyFont="1"/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Continuous" vertical="center" wrapText="1"/>
    </xf>
    <xf numFmtId="43" fontId="8" fillId="0" borderId="0" xfId="1" applyNumberFormat="1" applyFont="1" applyFill="1" applyBorder="1" applyAlignment="1">
      <alignment horizontal="center" vertical="center"/>
    </xf>
    <xf numFmtId="168" fontId="7" fillId="0" borderId="0" xfId="0" applyNumberFormat="1" applyFont="1" applyAlignment="1">
      <alignment horizontal="center" vertical="center"/>
    </xf>
    <xf numFmtId="43" fontId="8" fillId="0" borderId="0" xfId="1" applyNumberFormat="1" applyFont="1" applyFill="1" applyBorder="1" applyAlignment="1">
      <alignment horizontal="left" vertical="center"/>
    </xf>
    <xf numFmtId="166" fontId="7" fillId="0" borderId="0" xfId="5" applyFont="1"/>
    <xf numFmtId="3" fontId="9" fillId="0" borderId="0" xfId="5" applyNumberFormat="1" applyFont="1"/>
    <xf numFmtId="0" fontId="1" fillId="0" borderId="0" xfId="0" applyFont="1" applyAlignment="1">
      <alignment horizontal="right"/>
    </xf>
    <xf numFmtId="168" fontId="9" fillId="0" borderId="0" xfId="2" applyNumberFormat="1" applyFont="1" applyFill="1" applyBorder="1" applyAlignment="1">
      <alignment horizontal="right"/>
    </xf>
    <xf numFmtId="168" fontId="7" fillId="0" borderId="1" xfId="2" applyNumberFormat="1" applyFont="1" applyFill="1" applyBorder="1" applyAlignment="1">
      <alignment vertical="center"/>
    </xf>
    <xf numFmtId="168" fontId="7" fillId="0" borderId="1" xfId="2" applyNumberFormat="1" applyFont="1" applyFill="1" applyBorder="1" applyAlignment="1">
      <alignment horizontal="right" vertical="center"/>
    </xf>
    <xf numFmtId="0" fontId="3" fillId="0" borderId="1" xfId="0" applyFont="1" applyBorder="1"/>
    <xf numFmtId="168" fontId="7" fillId="0" borderId="1" xfId="2" applyNumberFormat="1" applyFont="1" applyFill="1" applyBorder="1"/>
    <xf numFmtId="168" fontId="7" fillId="0" borderId="1" xfId="2" applyNumberFormat="1" applyFont="1" applyFill="1" applyBorder="1" applyAlignment="1">
      <alignment horizontal="right"/>
    </xf>
    <xf numFmtId="166" fontId="9" fillId="0" borderId="0" xfId="5" applyFont="1" applyAlignment="1">
      <alignment vertical="center"/>
    </xf>
    <xf numFmtId="168" fontId="9" fillId="0" borderId="0" xfId="2" applyNumberFormat="1" applyFont="1" applyFill="1" applyBorder="1" applyAlignment="1">
      <alignment vertical="center"/>
    </xf>
    <xf numFmtId="168" fontId="7" fillId="0" borderId="0" xfId="2" applyNumberFormat="1" applyFont="1" applyFill="1" applyBorder="1"/>
    <xf numFmtId="168" fontId="9" fillId="0" borderId="0" xfId="2" applyNumberFormat="1" applyFont="1" applyFill="1" applyAlignment="1">
      <alignment horizontal="right"/>
    </xf>
    <xf numFmtId="166" fontId="7" fillId="0" borderId="1" xfId="5" applyFont="1" applyBorder="1"/>
    <xf numFmtId="166" fontId="9" fillId="0" borderId="0" xfId="5" applyFont="1" applyAlignment="1">
      <alignment wrapText="1"/>
    </xf>
    <xf numFmtId="168" fontId="9" fillId="0" borderId="0" xfId="2" applyNumberFormat="1" applyFont="1" applyFill="1" applyBorder="1" applyAlignment="1">
      <alignment wrapText="1"/>
    </xf>
    <xf numFmtId="37" fontId="9" fillId="0" borderId="0" xfId="0" applyNumberFormat="1" applyFont="1"/>
    <xf numFmtId="168" fontId="9" fillId="0" borderId="0" xfId="0" applyNumberFormat="1" applyFont="1"/>
    <xf numFmtId="37" fontId="1" fillId="0" borderId="0" xfId="0" applyNumberFormat="1" applyFont="1"/>
    <xf numFmtId="168" fontId="7" fillId="0" borderId="0" xfId="0" applyNumberFormat="1" applyFont="1"/>
    <xf numFmtId="166" fontId="7" fillId="0" borderId="1" xfId="5" applyFont="1" applyBorder="1" applyAlignment="1">
      <alignment vertical="center" wrapText="1"/>
    </xf>
    <xf numFmtId="168" fontId="7" fillId="0" borderId="1" xfId="0" applyNumberFormat="1" applyFont="1" applyBorder="1" applyAlignment="1">
      <alignment vertical="center"/>
    </xf>
    <xf numFmtId="43" fontId="1" fillId="0" borderId="0" xfId="0" applyNumberFormat="1" applyFont="1"/>
    <xf numFmtId="9" fontId="1" fillId="0" borderId="0" xfId="7" applyFont="1"/>
    <xf numFmtId="9" fontId="7" fillId="0" borderId="0" xfId="0" applyNumberFormat="1" applyFont="1" applyAlignment="1">
      <alignment horizontal="center" vertical="center"/>
    </xf>
    <xf numFmtId="9" fontId="7" fillId="0" borderId="0" xfId="0" applyNumberFormat="1" applyFont="1" applyAlignment="1">
      <alignment horizontal="center" vertical="center" wrapText="1"/>
    </xf>
    <xf numFmtId="168" fontId="1" fillId="0" borderId="0" xfId="7" applyNumberFormat="1" applyFont="1"/>
    <xf numFmtId="1" fontId="1" fillId="0" borderId="0" xfId="0" applyNumberFormat="1" applyFont="1"/>
    <xf numFmtId="168" fontId="1" fillId="0" borderId="0" xfId="7" applyNumberFormat="1" applyFont="1" applyFill="1"/>
    <xf numFmtId="167" fontId="1" fillId="0" borderId="0" xfId="7" applyNumberFormat="1" applyFont="1" applyFill="1"/>
    <xf numFmtId="0" fontId="13" fillId="0" borderId="0" xfId="0" applyFont="1"/>
    <xf numFmtId="0" fontId="16" fillId="0" borderId="0" xfId="0" applyFont="1"/>
    <xf numFmtId="168" fontId="13" fillId="0" borderId="0" xfId="0" applyNumberFormat="1" applyFont="1"/>
    <xf numFmtId="3" fontId="17" fillId="0" borderId="0" xfId="0" applyNumberFormat="1" applyFont="1" applyAlignment="1">
      <alignment horizontal="right" vertical="center" wrapText="1"/>
    </xf>
    <xf numFmtId="169" fontId="1" fillId="0" borderId="0" xfId="6" applyNumberFormat="1" applyFont="1" applyFill="1"/>
    <xf numFmtId="167" fontId="1" fillId="0" borderId="0" xfId="7" applyNumberFormat="1" applyFont="1"/>
  </cellXfs>
  <cellStyles count="8">
    <cellStyle name="Comma" xfId="6" builtinId="3"/>
    <cellStyle name="Comma 2 2 2" xfId="2" xr:uid="{00000000-0005-0000-0000-000001000000}"/>
    <cellStyle name="Normal" xfId="0" builtinId="0"/>
    <cellStyle name="Normal_A3.1, 4.1 FS, Trial Balance 31.12.04" xfId="4" xr:uid="{00000000-0005-0000-0000-000003000000}"/>
    <cellStyle name="Normal_CFLOW" xfId="5" xr:uid="{00000000-0005-0000-0000-000004000000}"/>
    <cellStyle name="Percent" xfId="7" builtinId="5"/>
    <cellStyle name="Percent [0%]" xfId="3" xr:uid="{00000000-0005-0000-0000-000006000000}"/>
    <cellStyle name="Style 1" xfId="1" xr:uid="{00000000-0005-0000-0000-000007000000}"/>
  </cellStyles>
  <dxfs count="0"/>
  <tableStyles count="1" defaultTableStyle="TableStyleMedium2" defaultPivotStyle="PivotStyleLight16">
    <tableStyle name="Invisible" pivot="0" table="0" count="0" xr9:uid="{C76769F9-7503-43D7-8F83-807F747F4BB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microsoft.com/office/2017/10/relationships/person" Target="persons/perso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28" Type="http://schemas.openxmlformats.org/officeDocument/2006/relationships/customXml" Target="../customXml/item3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Relationship Id="rId27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ses26\d$\Maragebi\2006%20wlis%20TRANZAQCIEBI\S%20A%20L%20I%20A%20N%20D%20A%20G%20O\dasavletis%20saliandago%202006%20celi%20%20(balansi)\SALI_DAS_0206%20BOL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beqa\AppData\Local\Microsoft\Windows\Temporary%20Internet%20Files\Content.Outlook\OZUUC1DD\kio%20samushao\II%20KVARTALI\VIII%20dan\IX%20%20%20SOT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16\finses\Documents%20and%20Settings\amirantevzadze\Local%20Settings\Temporary%20Internet%20Files\OLK5D\Daily_Cash__shaduri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16\finses\FinDes\dargobrivebi%20-2010\modernizacia%202010-12\fmg-09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beqa\AppData\Local\Microsoft\Windows\Temporary%20Internet%20Files\Content.Outlook\OZUUC1DD\DOCUME~1\RJAPHA~1\LOCALS~1\Temp\Rar$DI00.656\TRANZAQCIA%20SADG%20TB%20SATVIRTO-07%2006%2007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16\finses\FinDes\dargobrivebi%20-2010\lkd-1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16\finses\FinDes\BUDGET-2011\2011-dargobrivebi\2012\Budget%202012%20Final%20Version-06-12-2011\bolo%20gegma-lkd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dc\finses\Documents%20and%20Settings\gshaduri\Desktop\Sesyidv.saboloo\Sesyidvebi-07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45E11E7\TRANZAQCIA%20SADG%20TB%20SATVIRTO-07%2006%2007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16\finses\FinDes\2010%20-%20file\CF%20gegma-faqti-analizi\gegma-analizi%202010\november%202010\cash%20flow%202010-2014\baT-Tbil.moderin.2010-2012w%20for%20cash%20flow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\finses\FinDes\dargobrivebi%20-2010\ld-1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ses26\d$\Maragebi\2006%20wlis%20TRANZAQCIEBI\S%20A%20L%20I%20A%20N%20D%20A%20G%20O\axali%20buralteria\TR_FMC_VI_2.5MO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ira-x\mnacord\MNAC%20Finpox0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isbane-fs1\VOL1\Documents%20and%20Settings\Owner\Local%20Settings\Temporary%20Internet%20Files\Content.IE5\ZDWVQFQT\US%20comps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Paper%20&amp;%20Forest\Comps\extra%20page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amuka\Documents%20and%20Settings\mamuka_t\Local%20Settings\Temporary%20Internet%20Files\Content.IE5\016NK1MB\Documents%20and%20Settings\tjgerenaia\Desktop\axali%20buralteria\TR_FMC_VI_2.5MO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user\AppData\Local\Microsoft\Windows\Temporary%20Internet%20Files\Content.Outlook\13IPJLI5\Georgian%20Railway%20v7%20RGB%20NM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16\finses\FinDes\2009%20-file\dargobrivi%2009\esm-2-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yane\Mail\Gayush\New\GKO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.GEGMA (2)"/>
      <sheetName val="SRULI"/>
      <sheetName val="TRANS (2)"/>
      <sheetName val="AN.GEGMA"/>
      <sheetName val="MAGALITI"/>
      <sheetName val="FORMA"/>
      <sheetName val="TRANS"/>
      <sheetName val="Sheet1"/>
      <sheetName val="CNOBARI"/>
      <sheetName val="SALI_DAS_0206 BOLO"/>
      <sheetName val="U-13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">
          <cell r="A2" t="str">
            <v>Semosavlis daricxva</v>
          </cell>
          <cell r="B2" t="str">
            <v>tvirTebis gadazidvebi</v>
          </cell>
          <cell r="D2" t="str">
            <v>lari</v>
          </cell>
          <cell r="E2" t="str">
            <v>xelSekruleba</v>
          </cell>
          <cell r="F2" t="str">
            <v>saTao ofisi</v>
          </cell>
        </row>
        <row r="3">
          <cell r="A3" t="str">
            <v>angariSidan angariSze Tanxis gadatana</v>
          </cell>
          <cell r="B3" t="str">
            <v>mgzavrTa gadayvana</v>
          </cell>
          <cell r="D3" t="str">
            <v>dolari</v>
          </cell>
          <cell r="E3" t="str">
            <v>dRg-s angariSfaqtura</v>
          </cell>
          <cell r="F3" t="str">
            <v>saTao filiali</v>
          </cell>
        </row>
        <row r="4">
          <cell r="A4" t="str">
            <v>konvertaciis xarji</v>
          </cell>
          <cell r="B4" t="str">
            <v>ijara</v>
          </cell>
          <cell r="D4" t="str">
            <v>euro</v>
          </cell>
          <cell r="E4" t="str">
            <v>sxva angariSfaqtura</v>
          </cell>
          <cell r="F4" t="str">
            <v>mgzavrTa gadayvana</v>
          </cell>
        </row>
        <row r="5">
          <cell r="A5" t="str">
            <v>xarjis daricxva</v>
          </cell>
          <cell r="B5" t="str">
            <v>maragis realizacia</v>
          </cell>
          <cell r="D5" t="str">
            <v>rusuli rubli</v>
          </cell>
          <cell r="E5" t="str">
            <v>sabaJo deklaracia</v>
          </cell>
          <cell r="F5" t="str">
            <v>savagono depo Tbilisi</v>
          </cell>
        </row>
        <row r="6">
          <cell r="A6" t="str">
            <v>mimdinare moTxovnis dafarva</v>
          </cell>
          <cell r="D6" t="str">
            <v>sxva</v>
          </cell>
          <cell r="E6" t="str">
            <v>sabanko amonaweri</v>
          </cell>
          <cell r="F6" t="str">
            <v>savagono depo xaSuri</v>
          </cell>
        </row>
        <row r="7">
          <cell r="A7" t="str">
            <v>moklevadiani valdebulebis dafarva</v>
          </cell>
          <cell r="B7" t="str">
            <v>ZiriTadi xelfasi</v>
          </cell>
          <cell r="E7" t="str">
            <v>saaRsrulebo furceli</v>
          </cell>
          <cell r="F7" t="str">
            <v>savagono depo samtredia</v>
          </cell>
        </row>
        <row r="8">
          <cell r="A8" t="str">
            <v>smf aRiareba (SemosavalSi aReba)</v>
          </cell>
          <cell r="B8" t="str">
            <v>sabanko gadaricxviT</v>
          </cell>
          <cell r="E8" t="str">
            <v>xelfasis uwyisi</v>
          </cell>
          <cell r="F8" t="str">
            <v>savagono depo baTumi</v>
          </cell>
        </row>
        <row r="9">
          <cell r="A9" t="str">
            <v>smf-s gadacema warmoebaSi</v>
          </cell>
          <cell r="B9" t="str">
            <v>sabanko gadaricxvebiT</v>
          </cell>
          <cell r="E9" t="str">
            <v>qmani</v>
          </cell>
          <cell r="F9" t="str">
            <v>sadguri Tbilisi sakvanZo</v>
          </cell>
        </row>
        <row r="10">
          <cell r="A10" t="str">
            <v>smf-s gadacema warmoebidan mza produqciaSi</v>
          </cell>
          <cell r="B10" t="str">
            <v>Zvelvargisi masalis afaseba</v>
          </cell>
          <cell r="E10" t="str">
            <v>forma-2</v>
          </cell>
          <cell r="F10" t="str">
            <v>sadguri Tbilisi satvirTo</v>
          </cell>
        </row>
        <row r="11">
          <cell r="A11" t="str">
            <v>xarjebis daricxva daumTavrebel warmoebaze</v>
          </cell>
          <cell r="B11" t="str">
            <v>maragi</v>
          </cell>
          <cell r="E11" t="str">
            <v>forma-3</v>
          </cell>
          <cell r="F11" t="str">
            <v>sadguri Tbilisi maxarisxebeli</v>
          </cell>
        </row>
        <row r="12">
          <cell r="A12" t="str">
            <v>ZiriTadi saSualebis gadacema eqspluataciaSi</v>
          </cell>
          <cell r="B12" t="str">
            <v>maragi</v>
          </cell>
          <cell r="E12" t="str">
            <v>salaros Semosavlis orderi</v>
          </cell>
          <cell r="F12" t="str">
            <v>sadguri gori</v>
          </cell>
        </row>
        <row r="13">
          <cell r="A13" t="str">
            <v>avansis gacema</v>
          </cell>
          <cell r="B13" t="str">
            <v>personalis pirdapiri xarjebi</v>
          </cell>
          <cell r="E13" t="str">
            <v>salaros gasavlis orderi</v>
          </cell>
          <cell r="F13" t="str">
            <v>sadguri xaSuri</v>
          </cell>
        </row>
        <row r="14">
          <cell r="A14" t="str">
            <v>avansis miReba</v>
          </cell>
          <cell r="B14" t="str">
            <v>??</v>
          </cell>
          <cell r="E14" t="str">
            <v>sasaqonlo zednadebi</v>
          </cell>
          <cell r="F14" t="str">
            <v>sadguri zestafoni</v>
          </cell>
        </row>
        <row r="15">
          <cell r="A15" t="str">
            <v>gacemuli avansis gadafarva</v>
          </cell>
          <cell r="B15" t="str">
            <v>sabanko operaciebiT</v>
          </cell>
          <cell r="E15" t="str">
            <v>qviTari</v>
          </cell>
          <cell r="F15" t="str">
            <v>sadguri WiaTura</v>
          </cell>
        </row>
        <row r="16">
          <cell r="A16" t="str">
            <v>miRebuli avansis gadafarva</v>
          </cell>
          <cell r="B16" t="str">
            <v>sabanko gadaricxviT</v>
          </cell>
          <cell r="E16" t="str">
            <v>zianis kalkulacia</v>
          </cell>
          <cell r="F16" t="str">
            <v>sadguri quTaisi II</v>
          </cell>
        </row>
        <row r="17">
          <cell r="A17" t="str">
            <v>maragis gaxarjva</v>
          </cell>
          <cell r="B17" t="str">
            <v>Tanxis gadafarva mimdinare valdebulebis angariSze</v>
          </cell>
          <cell r="E17" t="str">
            <v>fmu-54</v>
          </cell>
          <cell r="F17" t="str">
            <v>sadguri samtredia</v>
          </cell>
        </row>
        <row r="18">
          <cell r="A18" t="str">
            <v xml:space="preserve">ZiriTadi saSualebis aRiarebis Sewyveta </v>
          </cell>
          <cell r="B18" t="str">
            <v>Tanxis gadafarva mimdinare moTxovnis angariSze</v>
          </cell>
          <cell r="E18" t="str">
            <v>miReba-Cabarebis aqti</v>
          </cell>
          <cell r="F18" t="str">
            <v>sadguri foTi</v>
          </cell>
        </row>
        <row r="19">
          <cell r="A19" t="str">
            <v>ZiriTadi saSualebis Seqmna/kapitalizacia</v>
          </cell>
          <cell r="B19" t="str">
            <v>maragi</v>
          </cell>
          <cell r="E19" t="str">
            <v>qmani</v>
          </cell>
          <cell r="F19" t="str">
            <v>sadguri baTumi</v>
          </cell>
        </row>
        <row r="20">
          <cell r="A20" t="str">
            <v>cveTis daricxva</v>
          </cell>
          <cell r="B20" t="str">
            <v>ZiriTadi saSualebis gayidva</v>
          </cell>
          <cell r="E20" t="str">
            <v>Zs eqspluataciaSi Sesvlis aqti</v>
          </cell>
          <cell r="F20" t="str">
            <v>sadguri rusTavi</v>
          </cell>
        </row>
        <row r="21">
          <cell r="A21" t="str">
            <v>amortizaciis daricxva</v>
          </cell>
          <cell r="B21" t="str">
            <v>personalis xarji</v>
          </cell>
          <cell r="E21" t="str">
            <v>Sida eqspluataciaSi Sesvlis aqti</v>
          </cell>
          <cell r="F21" t="str">
            <v>sadguri dedoflisWyaro</v>
          </cell>
        </row>
        <row r="22">
          <cell r="A22" t="str">
            <v>damfuZneblis mxridan aqtivebis sawarmodan amoReba</v>
          </cell>
          <cell r="B22" t="str">
            <v>ZiriTadi saSualebebis cveTa</v>
          </cell>
          <cell r="E22" t="str">
            <v>eqspluataciaSi miRebis aqti</v>
          </cell>
          <cell r="F22" t="str">
            <v>xanZarsawinaaRmdego samsaxuri</v>
          </cell>
        </row>
        <row r="23">
          <cell r="A23" t="str">
            <v>mimdinare sagadasaxado valdebulebis daricxva</v>
          </cell>
          <cell r="B23" t="str">
            <v>aramaterialuri aqtivebis amortizacia</v>
          </cell>
          <cell r="E23" t="str">
            <v>brZaneba/davaleba</v>
          </cell>
          <cell r="F23" t="str">
            <v>sanitaruli inspeqciisa da sazogadoebrivi jandacvis sagzao centri</v>
          </cell>
        </row>
        <row r="24">
          <cell r="A24" t="str">
            <v>mimdinare sagadasaxado aqtivis aRiareba</v>
          </cell>
          <cell r="B24" t="str">
            <v>ZiriTadi saSualebis sawarmodan amoReba</v>
          </cell>
          <cell r="E24" t="str">
            <v>gancxadeba</v>
          </cell>
          <cell r="F24" t="str">
            <v>avtofarexi</v>
          </cell>
        </row>
        <row r="25">
          <cell r="A25" t="str">
            <v>dakavebebi personalis anazRaurebidan</v>
          </cell>
          <cell r="B25" t="str">
            <v>socialuri</v>
          </cell>
          <cell r="E25" t="str">
            <v>dekaduri</v>
          </cell>
          <cell r="F25" t="str">
            <v>momaragebis baza</v>
          </cell>
        </row>
        <row r="26">
          <cell r="A26" t="str">
            <v>mimdinare sagadasaxado valdebulebis dafarva</v>
          </cell>
          <cell r="B26" t="str">
            <v>gadaxdili dRg</v>
          </cell>
          <cell r="E26" t="str">
            <v>moTxovna</v>
          </cell>
          <cell r="F26" t="str">
            <v>kapitaluri mSeneblobis ganyofileba</v>
          </cell>
        </row>
        <row r="27">
          <cell r="A27" t="str">
            <v>Zveli gatarebis koreqcia</v>
          </cell>
          <cell r="B27" t="str">
            <v>sawarmoo</v>
          </cell>
          <cell r="E27" t="str">
            <v>samuSaos Sesrulebis aqti</v>
          </cell>
          <cell r="F27" t="str">
            <v>rkinigzis instituti</v>
          </cell>
        </row>
        <row r="28">
          <cell r="A28" t="str">
            <v>filialTaSorisi operaciebi</v>
          </cell>
          <cell r="B28" t="str">
            <v>sabanko gadaricxva</v>
          </cell>
          <cell r="E28" t="str">
            <v>komisiis inventariczaciis aqti</v>
          </cell>
          <cell r="F28" t="str">
            <v>stadioni lokomotivi</v>
          </cell>
        </row>
        <row r="29">
          <cell r="A29" t="str">
            <v>moklevadiani valdebulebis dafarva</v>
          </cell>
          <cell r="E29" t="str">
            <v>direqtorTa sabWos gadawyvetileba Camoweris Sesaxeb</v>
          </cell>
          <cell r="F29" t="str">
            <v>sabavSvo rkinigza</v>
          </cell>
        </row>
        <row r="30">
          <cell r="A30" t="str">
            <v>sxva operacia</v>
          </cell>
          <cell r="B30" t="str">
            <v>maragis miReba</v>
          </cell>
          <cell r="E30" t="str">
            <v>sameTvalyureo sabWos Tanxmoba</v>
          </cell>
          <cell r="F30" t="str">
            <v>salokomotivo depo Tbilisi</v>
          </cell>
        </row>
        <row r="31">
          <cell r="A31" t="str">
            <v>xarjis gadaxda</v>
          </cell>
          <cell r="B31" t="str">
            <v>daumTavrebeli mSeneblobidan</v>
          </cell>
          <cell r="E31" t="str">
            <v>sawarmoTa marTvis saagentos Tanxmoba</v>
          </cell>
          <cell r="F31" t="str">
            <v>salokomotivo depo Tbilisis maxarisxebeli</v>
          </cell>
        </row>
        <row r="32">
          <cell r="A32">
            <v>0</v>
          </cell>
          <cell r="B32" t="str">
            <v>salarodan gacema angariSvaldebul pirze</v>
          </cell>
          <cell r="E32" t="str">
            <v>biznes-gegma</v>
          </cell>
          <cell r="F32" t="str">
            <v>salokomotivo depo xaSuri</v>
          </cell>
        </row>
        <row r="33">
          <cell r="A33">
            <v>0</v>
          </cell>
          <cell r="B33" t="str">
            <v>sabanko gadaricxva</v>
          </cell>
          <cell r="E33" t="str">
            <v>pu-48</v>
          </cell>
          <cell r="F33" t="str">
            <v>salokomotivo depo quTaisi</v>
          </cell>
        </row>
        <row r="34">
          <cell r="A34">
            <v>0</v>
          </cell>
          <cell r="B34" t="str">
            <v>salaroSi Semotana</v>
          </cell>
          <cell r="E34" t="str">
            <v>cveTis xarjis gamoTvlis uwyisi</v>
          </cell>
          <cell r="F34" t="str">
            <v>salokomotivo depo samtredia</v>
          </cell>
        </row>
        <row r="35">
          <cell r="A35">
            <v>0</v>
          </cell>
          <cell r="B35" t="str">
            <v>miRebuli avansisa da moTxovnis gamoqviTva</v>
          </cell>
          <cell r="E35" t="str">
            <v>qonebis gadasaxadis gamoTvlis uwyisi</v>
          </cell>
          <cell r="F35" t="str">
            <v>salokomotivo depo baTumi</v>
          </cell>
        </row>
        <row r="36">
          <cell r="A36">
            <v>0</v>
          </cell>
          <cell r="B36" t="str">
            <v>masala</v>
          </cell>
          <cell r="E36" t="str">
            <v>avizo</v>
          </cell>
          <cell r="F36" t="str">
            <v>salokomotivo depo gurjaani</v>
          </cell>
        </row>
        <row r="37">
          <cell r="A37">
            <v>0</v>
          </cell>
          <cell r="B37" t="str">
            <v>navTobproduqtebi</v>
          </cell>
          <cell r="E37" t="str">
            <v>tabeli</v>
          </cell>
          <cell r="F37" t="str">
            <v>saliandagi departamenti</v>
          </cell>
        </row>
        <row r="38">
          <cell r="A38">
            <v>0</v>
          </cell>
          <cell r="B38" t="str">
            <v>saTbobi</v>
          </cell>
          <cell r="E38" t="str">
            <v>ZiriTadi saSualebebis reestri</v>
          </cell>
          <cell r="F38" t="str">
            <v>dasavleTis saliandago sammarTvelo</v>
          </cell>
        </row>
        <row r="39">
          <cell r="A39">
            <v>0</v>
          </cell>
          <cell r="B39" t="str">
            <v>axali zednaSeni liandagis</v>
          </cell>
          <cell r="E39" t="str">
            <v>fmu-54</v>
          </cell>
          <cell r="F39" t="str">
            <v>uReltexilis saliandago sammarTvelo</v>
          </cell>
        </row>
        <row r="40">
          <cell r="B40" t="str">
            <v>Zvelvargisi zednaSeni liandagis</v>
          </cell>
          <cell r="E40" t="str">
            <v>tabeli</v>
          </cell>
          <cell r="F40" t="str">
            <v>aRmosavleTis saliandago sammarTvelo</v>
          </cell>
        </row>
        <row r="41">
          <cell r="B41" t="str">
            <v xml:space="preserve">pirveladi daniSnulebiT uvargisi </v>
          </cell>
          <cell r="E41" t="str">
            <v>a/e</v>
          </cell>
          <cell r="F41" t="str">
            <v>liandagis samSeneblo-saremonto sammarTvelo</v>
          </cell>
        </row>
        <row r="42">
          <cell r="B42" t="str">
            <v>sakancelario</v>
          </cell>
          <cell r="E42" t="str">
            <v>sagadasaxado davaleba</v>
          </cell>
          <cell r="F42" t="str">
            <v>eleqtro momaragebis departamenti</v>
          </cell>
        </row>
        <row r="43">
          <cell r="B43" t="str">
            <v>sarkinigzo da satransporto marag-nawilebi</v>
          </cell>
          <cell r="E43" t="str">
            <v>mivlinebis furceli</v>
          </cell>
          <cell r="F43" t="str">
            <v>gaerTianebuli (aRmosavleTis) eleqtromomaragebis distancia</v>
          </cell>
        </row>
        <row r="44">
          <cell r="B44" t="str">
            <v>danaklisi</v>
          </cell>
          <cell r="E44" t="str">
            <v>brZaneba/davaleba</v>
          </cell>
          <cell r="F44" t="str">
            <v>eleqtrosamontajo sammarTvelo</v>
          </cell>
        </row>
        <row r="45">
          <cell r="B45" t="str">
            <v>mcirefasiani da swrafcveTadi sagnebis gadacema eqspluataciaSi</v>
          </cell>
          <cell r="E45" t="str">
            <v>saaRsrulebo furceli</v>
          </cell>
          <cell r="F45" t="str">
            <v>dasavleTis eleqtromomaragebis distancia</v>
          </cell>
        </row>
        <row r="46">
          <cell r="B46" t="str">
            <v>ZiriTadi saSualebis gayidvis mizeziT</v>
          </cell>
          <cell r="E46" t="str">
            <v>qonebis gadasaxadis gamoTvlis uwyisi</v>
          </cell>
          <cell r="F46" t="str">
            <v>uReltexilis eleqtromomaragebis distancia</v>
          </cell>
        </row>
        <row r="47">
          <cell r="B47" t="str">
            <v>ZiriTadi saSualebis danaklisi</v>
          </cell>
          <cell r="E47" t="str">
            <v>ar aqvs</v>
          </cell>
          <cell r="F47" t="str">
            <v>Tbilisi signalizaciis da kavSirgabmulobis distancia</v>
          </cell>
        </row>
        <row r="48">
          <cell r="B48" t="str">
            <v>ZiriTadi saSualebis daSla</v>
          </cell>
          <cell r="E48" t="str">
            <v>specialuri angariSfaqtura</v>
          </cell>
          <cell r="F48" t="str">
            <v>xaSuris signalizaciis da kavSirgabmulobis distancia</v>
          </cell>
        </row>
        <row r="49">
          <cell r="B49" t="str">
            <v>personalis xarji</v>
          </cell>
          <cell r="E49" t="str">
            <v>pu-81</v>
          </cell>
          <cell r="F49" t="str">
            <v>samtrediis signalizaciis da kavSirgabmulobis distancia</v>
          </cell>
        </row>
        <row r="50">
          <cell r="B50" t="str">
            <v>proeqtirebis momsaxurebis xarji</v>
          </cell>
          <cell r="E50" t="str">
            <v>zednaSDeni masalebis miReba /axali/</v>
          </cell>
          <cell r="F50" t="str">
            <v>Tbilisis samoqalaqo nagebobaTa distancia</v>
          </cell>
        </row>
        <row r="51">
          <cell r="B51" t="str">
            <v>gamoyenebuli ZiriTadi saSualebis cveTa</v>
          </cell>
          <cell r="E51" t="str">
            <v>zianis uwyisi</v>
          </cell>
          <cell r="F51" t="str">
            <v>Tbilisis-sakvanZos samoqalaqo nagebobaTa distancia</v>
          </cell>
        </row>
        <row r="52">
          <cell r="B52" t="str">
            <v xml:space="preserve">smf </v>
          </cell>
          <cell r="E52" t="str">
            <v>zednadebi vagonebis gadazidvis</v>
          </cell>
          <cell r="F52" t="str">
            <v>samtrediis samoqalaqo nagebobaTa distancia</v>
          </cell>
        </row>
        <row r="53">
          <cell r="B53" t="str">
            <v>smf</v>
          </cell>
          <cell r="E53" t="str">
            <v>auditis Sefasebis aqti</v>
          </cell>
          <cell r="F53" t="str">
            <v>soxumis samoqalaqo nagebobaTa distancia</v>
          </cell>
        </row>
        <row r="54">
          <cell r="B54" t="str">
            <v>komunaluri xarji</v>
          </cell>
          <cell r="E54" t="str">
            <v>1420-is baraTi</v>
          </cell>
          <cell r="F54" t="str">
            <v>samtrediis wyalmomaragebis sammarTveli</v>
          </cell>
        </row>
        <row r="55">
          <cell r="B55" t="str">
            <v>I jgufi cveTa</v>
          </cell>
          <cell r="F55" t="str">
            <v>a/e</v>
          </cell>
        </row>
        <row r="56">
          <cell r="B56" t="str">
            <v>II jgufi cveTa</v>
          </cell>
        </row>
        <row r="57">
          <cell r="B57" t="str">
            <v>III jgufi cveTa</v>
          </cell>
        </row>
        <row r="58">
          <cell r="B58" t="str">
            <v>IV jgufi cveTa</v>
          </cell>
        </row>
        <row r="59">
          <cell r="B59" t="str">
            <v>V jgufi cveTa</v>
          </cell>
        </row>
        <row r="60">
          <cell r="B60" t="str">
            <v>socialuri</v>
          </cell>
        </row>
        <row r="61">
          <cell r="B61" t="str">
            <v>saSemosavlo</v>
          </cell>
        </row>
        <row r="62">
          <cell r="B62" t="str">
            <v>qonebis gadasaxadi</v>
          </cell>
        </row>
        <row r="63">
          <cell r="B63" t="str">
            <v>gadasaxdeli dRg</v>
          </cell>
        </row>
        <row r="64">
          <cell r="B64" t="str">
            <v>gadaxdili dRg</v>
          </cell>
        </row>
        <row r="65">
          <cell r="B65" t="str">
            <v>sawarmoo</v>
          </cell>
        </row>
        <row r="66">
          <cell r="B66" t="str">
            <v>iZulebiTi dakaveba</v>
          </cell>
        </row>
        <row r="67">
          <cell r="B67" t="str">
            <v>nebayoflobiTi dakaveba</v>
          </cell>
        </row>
        <row r="68">
          <cell r="B68" t="str">
            <v>Semosavali valdebulebis gadafasebidan</v>
          </cell>
        </row>
        <row r="69">
          <cell r="B69" t="str">
            <v>xarji valdebulebis gadafasebidan</v>
          </cell>
        </row>
        <row r="70">
          <cell r="B70" t="str">
            <v>smf-s miReba (axali zednaSeni)</v>
          </cell>
        </row>
        <row r="71">
          <cell r="B71" t="str">
            <v>smf-s gadacem(axali zednaSeni)</v>
          </cell>
        </row>
        <row r="72">
          <cell r="B72" t="str">
            <v>smf-s miReba (maragebi)</v>
          </cell>
        </row>
        <row r="73">
          <cell r="B73" t="str">
            <v>smf-s gadacema (maragebi)</v>
          </cell>
        </row>
        <row r="74">
          <cell r="B74" t="str">
            <v>smf-s miReba (navTobrpodqutebi)</v>
          </cell>
        </row>
        <row r="75">
          <cell r="B75" t="str">
            <v>ZiriTadi saSualebis miReba</v>
          </cell>
        </row>
        <row r="76">
          <cell r="B76" t="str">
            <v>ZiriTadi saSualebis gadacema</v>
          </cell>
        </row>
        <row r="77">
          <cell r="B77" t="str">
            <v>debitoruli davalianebis miReba</v>
          </cell>
        </row>
        <row r="78">
          <cell r="B78" t="str">
            <v>debitoruli davalianebis gadacema</v>
          </cell>
        </row>
        <row r="79">
          <cell r="B79" t="str">
            <v>Tanxis miReba</v>
          </cell>
        </row>
        <row r="80">
          <cell r="B80" t="str">
            <v>Tanxis gadacema</v>
          </cell>
        </row>
        <row r="81">
          <cell r="B81" t="str">
            <v>kreditoruli davalianebis gadaxda</v>
          </cell>
        </row>
        <row r="82">
          <cell r="B82" t="str">
            <v>debitoruli  davalianebis dafarva</v>
          </cell>
        </row>
        <row r="83">
          <cell r="B83" t="str">
            <v>sagadasaxado valdebulebis gadacema</v>
          </cell>
        </row>
        <row r="84">
          <cell r="B84" t="str">
            <v>sagadasaxado aqtivis gadacmea</v>
          </cell>
        </row>
        <row r="85">
          <cell r="B85" t="str">
            <v>sxva filialidan xarjis daricxva tarifiT</v>
          </cell>
        </row>
        <row r="86">
          <cell r="B86" t="str">
            <v>xarjis miReba</v>
          </cell>
        </row>
        <row r="87">
          <cell r="B87" t="str">
            <v>xarjis gadacema</v>
          </cell>
        </row>
        <row r="88">
          <cell r="B88" t="str">
            <v>salaros operaciiT</v>
          </cell>
        </row>
        <row r="89">
          <cell r="B89" t="str">
            <v>gadasaxdeli xelfasis dafinanseba</v>
          </cell>
        </row>
        <row r="90">
          <cell r="B90" t="str">
            <v>banki</v>
          </cell>
        </row>
        <row r="91">
          <cell r="B91" t="str">
            <v>saSemosavlo</v>
          </cell>
        </row>
        <row r="92">
          <cell r="B92" t="str">
            <v>xarjis gadacema tarifiT/Semosavlis daricxva</v>
          </cell>
        </row>
        <row r="93">
          <cell r="B93" t="str">
            <v>ZiriTadi saSualebis miReba sawyisi Rirebuleba</v>
          </cell>
        </row>
        <row r="94">
          <cell r="B94" t="str">
            <v>ZiriTadi saSualebis miReba akumulirebuli cveTa</v>
          </cell>
        </row>
        <row r="95">
          <cell r="B95" t="str">
            <v>telefonebis</v>
          </cell>
        </row>
        <row r="96">
          <cell r="B96" t="str">
            <v>xarji 56-ianebze</v>
          </cell>
        </row>
        <row r="97">
          <cell r="B97">
            <v>0</v>
          </cell>
        </row>
        <row r="98">
          <cell r="B98">
            <v>0</v>
          </cell>
        </row>
        <row r="99">
          <cell r="B99">
            <v>0</v>
          </cell>
        </row>
        <row r="100">
          <cell r="B100">
            <v>0</v>
          </cell>
        </row>
        <row r="101">
          <cell r="B101">
            <v>0</v>
          </cell>
        </row>
        <row r="102">
          <cell r="B102">
            <v>0</v>
          </cell>
        </row>
        <row r="103">
          <cell r="B103">
            <v>0</v>
          </cell>
        </row>
        <row r="104">
          <cell r="B104">
            <v>0</v>
          </cell>
        </row>
        <row r="105">
          <cell r="B105">
            <v>0</v>
          </cell>
        </row>
        <row r="106">
          <cell r="B106">
            <v>0</v>
          </cell>
        </row>
        <row r="107">
          <cell r="B107">
            <v>0</v>
          </cell>
        </row>
      </sheetData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RULI"/>
      <sheetName val="AN.GEGMA (2)"/>
      <sheetName val="TRANS (2)"/>
      <sheetName val="AN.GEGMA"/>
      <sheetName val="MAGALITI"/>
      <sheetName val="TRANS(3)"/>
      <sheetName val="Sheet1"/>
      <sheetName val="FORMA"/>
      <sheetName val="TRANS"/>
      <sheetName val="CNOBARI"/>
      <sheetName val="esm-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qt"/>
      <sheetName val="Consolidated in GEL"/>
      <sheetName val="GEL"/>
      <sheetName val="USD"/>
      <sheetName val="CHF"/>
      <sheetName val="RUR"/>
      <sheetName val="EUR"/>
      <sheetName val="GBP"/>
      <sheetName val="Sheet2"/>
      <sheetName val="CNOBAR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A2">
            <v>39863</v>
          </cell>
          <cell r="B2" t="str">
            <v>nugzar xuWua</v>
          </cell>
          <cell r="C2">
            <v>1</v>
          </cell>
          <cell r="D2" t="str">
            <v>nugzar xuWua1</v>
          </cell>
        </row>
        <row r="3">
          <cell r="A3">
            <v>39860</v>
          </cell>
          <cell r="B3" t="str">
            <v>orient lojistiki</v>
          </cell>
          <cell r="C3">
            <v>1</v>
          </cell>
          <cell r="D3" t="str">
            <v>orient lojistiki1</v>
          </cell>
        </row>
        <row r="4">
          <cell r="A4">
            <v>39860</v>
          </cell>
          <cell r="B4" t="str">
            <v>orient lojistiki</v>
          </cell>
          <cell r="C4">
            <v>2</v>
          </cell>
          <cell r="D4" t="str">
            <v>orient lojistiki2</v>
          </cell>
        </row>
        <row r="5">
          <cell r="A5">
            <v>39857</v>
          </cell>
          <cell r="B5" t="str">
            <v>Tegeta motorsi</v>
          </cell>
          <cell r="C5">
            <v>1</v>
          </cell>
          <cell r="D5" t="str">
            <v>Tegeta motorsi1</v>
          </cell>
        </row>
        <row r="6">
          <cell r="A6">
            <v>39857</v>
          </cell>
          <cell r="B6" t="str">
            <v>teqnoservisi</v>
          </cell>
          <cell r="C6">
            <v>1</v>
          </cell>
          <cell r="D6" t="str">
            <v>teqnoservisi1</v>
          </cell>
        </row>
        <row r="7">
          <cell r="A7">
            <v>39856</v>
          </cell>
          <cell r="B7" t="str">
            <v>axalcixis ganZelebis gamJRenTi sawarmo</v>
          </cell>
          <cell r="C7">
            <v>1</v>
          </cell>
          <cell r="D7" t="str">
            <v>axalcixis ganZelebis gamJRenTi sawarmo1</v>
          </cell>
        </row>
        <row r="8">
          <cell r="A8">
            <v>39856</v>
          </cell>
          <cell r="B8" t="str">
            <v>sk</v>
          </cell>
          <cell r="C8">
            <v>1</v>
          </cell>
          <cell r="D8" t="str">
            <v>sk1</v>
          </cell>
        </row>
        <row r="9">
          <cell r="A9">
            <v>39851</v>
          </cell>
          <cell r="B9" t="str">
            <v>axalcixis ganZelebis gamJRenTi sawarmo</v>
          </cell>
          <cell r="C9">
            <v>2</v>
          </cell>
          <cell r="D9" t="str">
            <v>axalcixis ganZelebis gamJRenTi sawarmo2</v>
          </cell>
        </row>
        <row r="10">
          <cell r="A10">
            <v>39850</v>
          </cell>
          <cell r="B10" t="str">
            <v>teqnoservisi</v>
          </cell>
          <cell r="C10">
            <v>2</v>
          </cell>
          <cell r="D10" t="str">
            <v>teqnoservisi2</v>
          </cell>
        </row>
        <row r="11">
          <cell r="A11">
            <v>39849</v>
          </cell>
          <cell r="B11" t="str">
            <v>vagonmSenebeli kompania</v>
          </cell>
          <cell r="C11">
            <v>1</v>
          </cell>
          <cell r="D11" t="str">
            <v>vagonmSenebeli kompania1</v>
          </cell>
        </row>
        <row r="12">
          <cell r="A12">
            <v>39849</v>
          </cell>
          <cell r="B12" t="str">
            <v>vimeqsi</v>
          </cell>
          <cell r="C12">
            <v>1</v>
          </cell>
          <cell r="D12" t="str">
            <v>vimeqsi1</v>
          </cell>
        </row>
        <row r="13">
          <cell r="A13">
            <v>39848</v>
          </cell>
          <cell r="B13" t="str">
            <v>aieti</v>
          </cell>
          <cell r="C13">
            <v>1</v>
          </cell>
          <cell r="D13" t="str">
            <v>aieti1</v>
          </cell>
        </row>
        <row r="14">
          <cell r="A14">
            <v>39848</v>
          </cell>
          <cell r="B14" t="str">
            <v>axalcixis ganZelebis gamJRenTi sawarmo</v>
          </cell>
          <cell r="C14">
            <v>3</v>
          </cell>
          <cell r="D14" t="str">
            <v>axalcixis ganZelebis gamJRenTi sawarmo3</v>
          </cell>
        </row>
        <row r="15">
          <cell r="A15">
            <v>39847</v>
          </cell>
          <cell r="B15" t="str">
            <v>sk</v>
          </cell>
          <cell r="C15">
            <v>2</v>
          </cell>
          <cell r="D15" t="str">
            <v>sk2</v>
          </cell>
        </row>
        <row r="16">
          <cell r="A16">
            <v>39847</v>
          </cell>
          <cell r="B16" t="str">
            <v>Tbilterminali</v>
          </cell>
          <cell r="C16">
            <v>1</v>
          </cell>
          <cell r="D16" t="str">
            <v>Tbilterminali1</v>
          </cell>
        </row>
        <row r="17">
          <cell r="A17">
            <v>39847</v>
          </cell>
          <cell r="B17" t="str">
            <v>vagonmSenebeli kompania</v>
          </cell>
          <cell r="C17">
            <v>2</v>
          </cell>
          <cell r="D17" t="str">
            <v>vagonmSenebeli kompania2</v>
          </cell>
        </row>
        <row r="18">
          <cell r="A18">
            <v>39846</v>
          </cell>
          <cell r="B18" t="str">
            <v>aWaris eleqtrokavSiri</v>
          </cell>
          <cell r="C18">
            <v>1</v>
          </cell>
          <cell r="D18" t="str">
            <v>aWaris eleqtrokavSiri1</v>
          </cell>
        </row>
        <row r="19">
          <cell r="A19">
            <v>39846</v>
          </cell>
          <cell r="B19" t="str">
            <v>biujeti</v>
          </cell>
          <cell r="C19">
            <v>1</v>
          </cell>
          <cell r="D19" t="str">
            <v>biujeti1</v>
          </cell>
        </row>
        <row r="20">
          <cell r="A20">
            <v>39846</v>
          </cell>
          <cell r="B20" t="str">
            <v>ddd</v>
          </cell>
          <cell r="C20">
            <v>1</v>
          </cell>
          <cell r="D20" t="str">
            <v>ddd1</v>
          </cell>
        </row>
        <row r="21">
          <cell r="A21">
            <v>39846</v>
          </cell>
          <cell r="B21" t="str">
            <v>eleqtromagnitur Tavsebadobasa da xelSeSlebze dakvirvebis samsaxuri</v>
          </cell>
          <cell r="C21">
            <v>1</v>
          </cell>
          <cell r="D21" t="str">
            <v>eleqtromagnitur Tavsebadobasa da xelSeSlebze dakvirvebis samsaxuri1</v>
          </cell>
        </row>
        <row r="22">
          <cell r="A22">
            <v>39846</v>
          </cell>
          <cell r="B22" t="str">
            <v>eleqtrovagonSemkeTebeli qarxana</v>
          </cell>
          <cell r="C22">
            <v>1</v>
          </cell>
          <cell r="D22" t="str">
            <v>eleqtrovagonSemkeTebeli qarxana1</v>
          </cell>
        </row>
        <row r="23">
          <cell r="A23">
            <v>39846</v>
          </cell>
          <cell r="B23" t="str">
            <v>iuri kitaeviCi</v>
          </cell>
          <cell r="C23">
            <v>1</v>
          </cell>
          <cell r="D23" t="str">
            <v>iuri kitaeviCi1</v>
          </cell>
        </row>
        <row r="24">
          <cell r="A24">
            <v>39846</v>
          </cell>
          <cell r="B24" t="str">
            <v>jorjian liftservisi</v>
          </cell>
          <cell r="C24">
            <v>1</v>
          </cell>
          <cell r="D24" t="str">
            <v>jorjian liftservisi1</v>
          </cell>
        </row>
        <row r="25">
          <cell r="A25">
            <v>39846</v>
          </cell>
          <cell r="B25" t="str">
            <v>klinteq</v>
          </cell>
          <cell r="C25">
            <v>1</v>
          </cell>
          <cell r="D25" t="str">
            <v>klinteq1</v>
          </cell>
        </row>
        <row r="26">
          <cell r="A26">
            <v>39846</v>
          </cell>
          <cell r="B26" t="str">
            <v>lb invest jgufi</v>
          </cell>
          <cell r="C26">
            <v>1</v>
          </cell>
          <cell r="D26" t="str">
            <v>lb invest jgufi1</v>
          </cell>
        </row>
        <row r="27">
          <cell r="A27">
            <v>39846</v>
          </cell>
          <cell r="B27" t="str">
            <v>murman sulaSvili</v>
          </cell>
          <cell r="C27">
            <v>1</v>
          </cell>
          <cell r="D27" t="str">
            <v>murman sulaSvili1</v>
          </cell>
        </row>
        <row r="28">
          <cell r="A28">
            <v>39846</v>
          </cell>
          <cell r="B28" t="str">
            <v>niu teqnolojiqs end komunikeiSen</v>
          </cell>
          <cell r="C28">
            <v>1</v>
          </cell>
          <cell r="D28" t="str">
            <v>niu teqnolojiqs end komunikeiSen1</v>
          </cell>
        </row>
        <row r="29">
          <cell r="A29">
            <v>39846</v>
          </cell>
          <cell r="B29" t="str">
            <v>saqarTvelos servis kompani</v>
          </cell>
          <cell r="C29">
            <v>1</v>
          </cell>
          <cell r="D29" t="str">
            <v>saqarTvelos servis kompani1</v>
          </cell>
        </row>
        <row r="30">
          <cell r="A30">
            <v>39846</v>
          </cell>
          <cell r="B30" t="str">
            <v>Sorena barTia</v>
          </cell>
          <cell r="C30">
            <v>1</v>
          </cell>
          <cell r="D30" t="str">
            <v>Sorena barTia1</v>
          </cell>
        </row>
        <row r="31">
          <cell r="A31">
            <v>39846</v>
          </cell>
          <cell r="B31" t="str">
            <v>tesko globali</v>
          </cell>
          <cell r="C31">
            <v>1</v>
          </cell>
          <cell r="D31" t="str">
            <v>tesko globali1</v>
          </cell>
        </row>
        <row r="32">
          <cell r="A32">
            <v>39844</v>
          </cell>
          <cell r="B32" t="str">
            <v>velajio</v>
          </cell>
          <cell r="C32">
            <v>1</v>
          </cell>
          <cell r="D32" t="str">
            <v>velajio1</v>
          </cell>
        </row>
        <row r="33">
          <cell r="A33">
            <v>39843</v>
          </cell>
          <cell r="B33" t="str">
            <v>jesko jgupi</v>
          </cell>
          <cell r="C33">
            <v>1</v>
          </cell>
          <cell r="D33" t="str">
            <v>jesko jgupi1</v>
          </cell>
        </row>
        <row r="34">
          <cell r="A34">
            <v>39843</v>
          </cell>
          <cell r="B34" t="str">
            <v>nuovo globali</v>
          </cell>
          <cell r="C34">
            <v>1</v>
          </cell>
          <cell r="D34" t="str">
            <v>nuovo globali1</v>
          </cell>
        </row>
        <row r="35">
          <cell r="A35">
            <v>39843</v>
          </cell>
          <cell r="B35" t="str">
            <v>pingvini</v>
          </cell>
          <cell r="C35">
            <v>1</v>
          </cell>
          <cell r="D35" t="str">
            <v>pingvini1</v>
          </cell>
        </row>
        <row r="36">
          <cell r="A36">
            <v>39843</v>
          </cell>
          <cell r="B36" t="str">
            <v>profkavSiri</v>
          </cell>
          <cell r="C36">
            <v>1</v>
          </cell>
          <cell r="D36" t="str">
            <v>profkavSiri1</v>
          </cell>
        </row>
        <row r="37">
          <cell r="A37">
            <v>39843</v>
          </cell>
          <cell r="B37" t="str">
            <v>profkavSiri</v>
          </cell>
          <cell r="C37">
            <v>2</v>
          </cell>
          <cell r="D37" t="str">
            <v>profkavSiri2</v>
          </cell>
        </row>
        <row r="38">
          <cell r="A38">
            <v>39843</v>
          </cell>
          <cell r="B38" t="str">
            <v>saqarTvelos standaretebis teqnikuri reglamentebisa da metrologiis erobvuli sagento</v>
          </cell>
          <cell r="C38">
            <v>1</v>
          </cell>
          <cell r="D38" t="str">
            <v>saqarTvelos standaretebis teqnikuri reglamentebisa da metrologiis erobvuli sagento1</v>
          </cell>
        </row>
        <row r="39">
          <cell r="A39">
            <v>39842</v>
          </cell>
          <cell r="B39" t="str">
            <v>biujeti</v>
          </cell>
          <cell r="C39">
            <v>2</v>
          </cell>
          <cell r="D39" t="str">
            <v>biujeti2</v>
          </cell>
        </row>
        <row r="40">
          <cell r="A40">
            <v>39842</v>
          </cell>
          <cell r="B40" t="str">
            <v>iuri kitaeviCi</v>
          </cell>
          <cell r="C40">
            <v>2</v>
          </cell>
          <cell r="D40" t="str">
            <v>iuri kitaeviCi2</v>
          </cell>
        </row>
        <row r="41">
          <cell r="A41">
            <v>39842</v>
          </cell>
          <cell r="B41" t="str">
            <v>metakomi</v>
          </cell>
          <cell r="C41">
            <v>1</v>
          </cell>
          <cell r="D41" t="str">
            <v>metakomi1</v>
          </cell>
        </row>
        <row r="42">
          <cell r="A42">
            <v>39842</v>
          </cell>
          <cell r="B42" t="str">
            <v>quTaisis avtomeqanikuri qarxana</v>
          </cell>
          <cell r="C42">
            <v>1</v>
          </cell>
          <cell r="D42" t="str">
            <v>quTaisis avtomeqanikuri qarxana1</v>
          </cell>
        </row>
        <row r="43">
          <cell r="A43">
            <v>39842</v>
          </cell>
          <cell r="B43" t="str">
            <v>relsSesaduRebeli qarxana</v>
          </cell>
          <cell r="C43">
            <v>1</v>
          </cell>
          <cell r="D43" t="str">
            <v>relsSesaduRebeli qarxana1</v>
          </cell>
        </row>
        <row r="44">
          <cell r="A44">
            <v>39842</v>
          </cell>
          <cell r="B44" t="str">
            <v>saqerergoremonti centraluri saremonto qarxana</v>
          </cell>
          <cell r="C44">
            <v>1</v>
          </cell>
          <cell r="D44" t="str">
            <v>saqerergoremonti centraluri saremonto qarxana1</v>
          </cell>
        </row>
        <row r="45">
          <cell r="A45">
            <v>39842</v>
          </cell>
          <cell r="B45" t="str">
            <v>Tanadgoma-1</v>
          </cell>
          <cell r="C45">
            <v>1</v>
          </cell>
          <cell r="D45" t="str">
            <v>Tanadgoma-11</v>
          </cell>
        </row>
        <row r="46">
          <cell r="A46">
            <v>39842</v>
          </cell>
          <cell r="B46" t="str">
            <v>Temur nasaraZe</v>
          </cell>
          <cell r="C46">
            <v>1</v>
          </cell>
          <cell r="D46" t="str">
            <v>Temur nasaraZe1</v>
          </cell>
        </row>
        <row r="47">
          <cell r="A47">
            <v>39842</v>
          </cell>
          <cell r="B47" t="str">
            <v>teqnoservisi</v>
          </cell>
          <cell r="C47">
            <v>3</v>
          </cell>
          <cell r="D47" t="str">
            <v>teqnoservisi3</v>
          </cell>
        </row>
        <row r="48">
          <cell r="A48">
            <v>39842</v>
          </cell>
          <cell r="B48" t="str">
            <v>visoli</v>
          </cell>
          <cell r="C48">
            <v>1</v>
          </cell>
          <cell r="D48" t="str">
            <v>visoli1</v>
          </cell>
        </row>
        <row r="49">
          <cell r="A49">
            <v>39841</v>
          </cell>
          <cell r="B49" t="str">
            <v>energo pro jorjia</v>
          </cell>
          <cell r="C49">
            <v>1</v>
          </cell>
          <cell r="D49" t="str">
            <v>energo pro jorjia1</v>
          </cell>
        </row>
        <row r="50">
          <cell r="A50">
            <v>39841</v>
          </cell>
          <cell r="B50" t="str">
            <v>TeTri qori</v>
          </cell>
          <cell r="C50">
            <v>1</v>
          </cell>
          <cell r="D50" t="str">
            <v>TeTri qori1</v>
          </cell>
        </row>
        <row r="51">
          <cell r="A51">
            <v>39840</v>
          </cell>
          <cell r="B51" t="str">
            <v>inJteqservisi+</v>
          </cell>
          <cell r="C51">
            <v>1</v>
          </cell>
          <cell r="D51" t="str">
            <v>inJteqservisi+1</v>
          </cell>
        </row>
        <row r="52">
          <cell r="A52">
            <v>39840</v>
          </cell>
          <cell r="B52" t="str">
            <v>inJteqservisi+</v>
          </cell>
          <cell r="C52">
            <v>2</v>
          </cell>
          <cell r="D52" t="str">
            <v>inJteqservisi+2</v>
          </cell>
        </row>
        <row r="53">
          <cell r="A53">
            <v>39840</v>
          </cell>
          <cell r="B53" t="str">
            <v>TeTri qori</v>
          </cell>
          <cell r="C53">
            <v>2</v>
          </cell>
          <cell r="D53" t="str">
            <v>TeTri qori2</v>
          </cell>
        </row>
        <row r="54">
          <cell r="A54">
            <v>39839</v>
          </cell>
          <cell r="B54" t="str">
            <v>profkavSiri</v>
          </cell>
          <cell r="C54">
            <v>3</v>
          </cell>
          <cell r="D54" t="str">
            <v>profkavSiri3</v>
          </cell>
        </row>
        <row r="55">
          <cell r="A55">
            <v>39839</v>
          </cell>
          <cell r="B55" t="str">
            <v>rkinabetonis Spalis qarxana</v>
          </cell>
          <cell r="C55">
            <v>1</v>
          </cell>
          <cell r="D55" t="str">
            <v>rkinabetonis Spalis qarxana1</v>
          </cell>
        </row>
        <row r="56">
          <cell r="A56">
            <v>39839</v>
          </cell>
          <cell r="B56" t="str">
            <v>vagonmSenebeli kompania</v>
          </cell>
          <cell r="C56">
            <v>3</v>
          </cell>
          <cell r="D56" t="str">
            <v>vagonmSenebeli kompania3</v>
          </cell>
        </row>
        <row r="57">
          <cell r="A57">
            <v>39838</v>
          </cell>
          <cell r="B57" t="str">
            <v>anatoli kavTuni</v>
          </cell>
          <cell r="C57">
            <v>1</v>
          </cell>
          <cell r="D57" t="str">
            <v>anatoli kavTuni1</v>
          </cell>
        </row>
        <row r="58">
          <cell r="A58">
            <v>39838</v>
          </cell>
          <cell r="B58" t="str">
            <v>biujeti</v>
          </cell>
          <cell r="C58">
            <v>3</v>
          </cell>
          <cell r="D58" t="str">
            <v>biujeti3</v>
          </cell>
        </row>
        <row r="59">
          <cell r="A59">
            <v>39838</v>
          </cell>
          <cell r="B59" t="str">
            <v>Telasi</v>
          </cell>
          <cell r="C59">
            <v>1</v>
          </cell>
          <cell r="D59" t="str">
            <v>Telasi1</v>
          </cell>
        </row>
        <row r="60">
          <cell r="A60">
            <v>39836</v>
          </cell>
          <cell r="B60" t="str">
            <v>eleqtroenergetikuli sistemis komerciuli operatori</v>
          </cell>
          <cell r="C60">
            <v>1</v>
          </cell>
          <cell r="D60" t="str">
            <v>eleqtroenergetikuli sistemis komerciuli operatori1</v>
          </cell>
        </row>
        <row r="61">
          <cell r="A61">
            <v>39836</v>
          </cell>
          <cell r="B61" t="str">
            <v>energo pro jorjia</v>
          </cell>
          <cell r="C61">
            <v>2</v>
          </cell>
          <cell r="D61" t="str">
            <v>energo pro jorjia2</v>
          </cell>
        </row>
        <row r="62">
          <cell r="A62">
            <v>39836</v>
          </cell>
          <cell r="B62" t="str">
            <v>kentavri</v>
          </cell>
          <cell r="C62">
            <v>1</v>
          </cell>
          <cell r="D62" t="str">
            <v>kentavri1</v>
          </cell>
        </row>
        <row r="63">
          <cell r="A63">
            <v>39836</v>
          </cell>
          <cell r="B63" t="str">
            <v>mediari</v>
          </cell>
          <cell r="C63">
            <v>1</v>
          </cell>
          <cell r="D63" t="str">
            <v>mediari1</v>
          </cell>
        </row>
        <row r="64">
          <cell r="A64">
            <v>39836</v>
          </cell>
          <cell r="B64" t="str">
            <v>nuovo globali</v>
          </cell>
          <cell r="C64">
            <v>2</v>
          </cell>
          <cell r="D64" t="str">
            <v>nuovo globali2</v>
          </cell>
        </row>
        <row r="65">
          <cell r="A65">
            <v>39835</v>
          </cell>
          <cell r="B65" t="str">
            <v>elmavalmSenebeli</v>
          </cell>
          <cell r="C65">
            <v>1</v>
          </cell>
          <cell r="D65" t="str">
            <v>elmavalmSenebeli1</v>
          </cell>
        </row>
        <row r="66">
          <cell r="A66">
            <v>39835</v>
          </cell>
          <cell r="B66" t="str">
            <v>elmavalmSenebeli</v>
          </cell>
          <cell r="C66">
            <v>2</v>
          </cell>
          <cell r="D66" t="str">
            <v>elmavalmSenebeli2</v>
          </cell>
        </row>
        <row r="67">
          <cell r="A67">
            <v>39835</v>
          </cell>
          <cell r="B67" t="str">
            <v>sk</v>
          </cell>
          <cell r="C67">
            <v>3</v>
          </cell>
          <cell r="D67" t="str">
            <v>sk3</v>
          </cell>
        </row>
        <row r="68">
          <cell r="A68">
            <v>39835</v>
          </cell>
          <cell r="B68" t="str">
            <v>vagonmSenebeli kompania</v>
          </cell>
          <cell r="C68">
            <v>4</v>
          </cell>
          <cell r="D68" t="str">
            <v>vagonmSenebeli kompania4</v>
          </cell>
        </row>
        <row r="69">
          <cell r="A69">
            <v>39834</v>
          </cell>
          <cell r="B69" t="str">
            <v>albedo</v>
          </cell>
          <cell r="C69">
            <v>1</v>
          </cell>
          <cell r="D69" t="str">
            <v>albedo1</v>
          </cell>
        </row>
        <row r="70">
          <cell r="A70">
            <v>39834</v>
          </cell>
          <cell r="B70" t="str">
            <v>em-si grupi</v>
          </cell>
          <cell r="C70">
            <v>1</v>
          </cell>
          <cell r="D70" t="str">
            <v>em-si grupi1</v>
          </cell>
        </row>
        <row r="71">
          <cell r="A71">
            <v>39834</v>
          </cell>
          <cell r="B71" t="str">
            <v>poligrafisti</v>
          </cell>
          <cell r="C71">
            <v>1</v>
          </cell>
          <cell r="D71" t="str">
            <v>poligrafisti1</v>
          </cell>
        </row>
        <row r="72">
          <cell r="A72">
            <v>39833</v>
          </cell>
          <cell r="B72" t="str">
            <v>brjeni</v>
          </cell>
          <cell r="C72">
            <v>1</v>
          </cell>
          <cell r="D72" t="str">
            <v>brjeni1</v>
          </cell>
        </row>
        <row r="73">
          <cell r="A73">
            <v>39833</v>
          </cell>
          <cell r="B73" t="str">
            <v>kompoplasti</v>
          </cell>
          <cell r="C73">
            <v>1</v>
          </cell>
          <cell r="D73" t="str">
            <v>kompoplasti1</v>
          </cell>
        </row>
        <row r="74">
          <cell r="A74">
            <v>39833</v>
          </cell>
          <cell r="B74" t="str">
            <v>uZravi qonebis eqspertiza</v>
          </cell>
          <cell r="C74">
            <v>1</v>
          </cell>
          <cell r="D74" t="str">
            <v>uZravi qonebis eqspertiza1</v>
          </cell>
        </row>
        <row r="75">
          <cell r="A75">
            <v>39832</v>
          </cell>
          <cell r="B75" t="str">
            <v>elmavalmSenebeli</v>
          </cell>
          <cell r="C75">
            <v>3</v>
          </cell>
          <cell r="D75" t="str">
            <v>elmavalmSenebeli3</v>
          </cell>
        </row>
        <row r="76">
          <cell r="A76">
            <v>39831</v>
          </cell>
          <cell r="B76" t="str">
            <v>elmavalmSenebeli</v>
          </cell>
          <cell r="C76">
            <v>4</v>
          </cell>
          <cell r="D76" t="str">
            <v>elmavalmSenebeli4</v>
          </cell>
        </row>
        <row r="77">
          <cell r="A77">
            <v>39829</v>
          </cell>
          <cell r="B77" t="str">
            <v>arqstudia</v>
          </cell>
          <cell r="C77">
            <v>1</v>
          </cell>
          <cell r="D77" t="str">
            <v>arqstudia1</v>
          </cell>
        </row>
        <row r="78">
          <cell r="A78">
            <v>39829</v>
          </cell>
          <cell r="B78" t="str">
            <v>esno</v>
          </cell>
          <cell r="C78">
            <v>1</v>
          </cell>
          <cell r="D78" t="str">
            <v>esno1</v>
          </cell>
        </row>
        <row r="79">
          <cell r="A79">
            <v>39829</v>
          </cell>
          <cell r="B79" t="str">
            <v>nuovo globali</v>
          </cell>
          <cell r="C79">
            <v>3</v>
          </cell>
          <cell r="D79" t="str">
            <v>nuovo globali3</v>
          </cell>
        </row>
        <row r="80">
          <cell r="A80">
            <v>39829</v>
          </cell>
          <cell r="B80" t="str">
            <v>vagonmSenebeli kompania</v>
          </cell>
          <cell r="C80">
            <v>5</v>
          </cell>
          <cell r="D80" t="str">
            <v>vagonmSenebeli kompania5</v>
          </cell>
        </row>
        <row r="81">
          <cell r="A81">
            <v>39829</v>
          </cell>
          <cell r="B81" t="str">
            <v>vagonmSenebeli kompania</v>
          </cell>
          <cell r="C81">
            <v>6</v>
          </cell>
          <cell r="D81" t="str">
            <v>vagonmSenebeli kompania6</v>
          </cell>
        </row>
        <row r="82">
          <cell r="A82">
            <v>39828</v>
          </cell>
          <cell r="B82" t="str">
            <v>vimeqsi</v>
          </cell>
          <cell r="C82">
            <v>2</v>
          </cell>
          <cell r="D82" t="str">
            <v>vimeqsi2</v>
          </cell>
        </row>
        <row r="83">
          <cell r="A83">
            <v>39827</v>
          </cell>
          <cell r="B83" t="str">
            <v>Tbilterminali</v>
          </cell>
          <cell r="C83">
            <v>2</v>
          </cell>
          <cell r="D83" t="str">
            <v>Tbilterminali2</v>
          </cell>
        </row>
        <row r="84">
          <cell r="A84">
            <v>39827</v>
          </cell>
          <cell r="B84" t="str">
            <v>trans 2007</v>
          </cell>
          <cell r="C84">
            <v>1</v>
          </cell>
          <cell r="D84" t="str">
            <v>trans 20071</v>
          </cell>
        </row>
        <row r="85">
          <cell r="A85">
            <v>39826</v>
          </cell>
          <cell r="B85" t="str">
            <v>liandagi GGG</v>
          </cell>
          <cell r="C85">
            <v>1</v>
          </cell>
          <cell r="D85" t="str">
            <v>liandagi GGG1</v>
          </cell>
        </row>
        <row r="86">
          <cell r="A86">
            <v>39826</v>
          </cell>
          <cell r="B86" t="str">
            <v>uZravi qonebis eqspertiza</v>
          </cell>
          <cell r="C86">
            <v>2</v>
          </cell>
          <cell r="D86" t="str">
            <v>uZravi qonebis eqspertiza2</v>
          </cell>
        </row>
        <row r="87">
          <cell r="A87">
            <v>39825</v>
          </cell>
          <cell r="B87" t="str">
            <v>sk</v>
          </cell>
          <cell r="C87">
            <v>4</v>
          </cell>
          <cell r="D87" t="str">
            <v>sk4</v>
          </cell>
        </row>
        <row r="88">
          <cell r="A88">
            <v>39825</v>
          </cell>
          <cell r="B88" t="str">
            <v>Tbilzniiepi</v>
          </cell>
          <cell r="C88">
            <v>1</v>
          </cell>
          <cell r="D88" t="str">
            <v>Tbilzniiepi1</v>
          </cell>
        </row>
        <row r="89">
          <cell r="A89">
            <v>39825</v>
          </cell>
          <cell r="B89" t="str">
            <v>Tbilzniiepi</v>
          </cell>
          <cell r="C89">
            <v>2</v>
          </cell>
          <cell r="D89" t="str">
            <v>Tbilzniiepi2</v>
          </cell>
        </row>
        <row r="90">
          <cell r="A90">
            <v>39825</v>
          </cell>
          <cell r="B90" t="str">
            <v>trans 2007</v>
          </cell>
          <cell r="C90">
            <v>2</v>
          </cell>
          <cell r="D90" t="str">
            <v>trans 20072</v>
          </cell>
        </row>
        <row r="91">
          <cell r="A91">
            <v>39824</v>
          </cell>
          <cell r="B91" t="str">
            <v>zaal mRebriSvili</v>
          </cell>
          <cell r="C91">
            <v>1</v>
          </cell>
          <cell r="D91" t="str">
            <v>zaal mRebriSvili1</v>
          </cell>
        </row>
        <row r="92">
          <cell r="A92">
            <v>39822</v>
          </cell>
          <cell r="B92" t="str">
            <v>sensoni</v>
          </cell>
          <cell r="C92">
            <v>1</v>
          </cell>
          <cell r="D92" t="str">
            <v>sensoni1</v>
          </cell>
        </row>
        <row r="93">
          <cell r="A93">
            <v>39821</v>
          </cell>
          <cell r="B93" t="str">
            <v>asteki</v>
          </cell>
          <cell r="C93">
            <v>1</v>
          </cell>
          <cell r="D93" t="str">
            <v>asteki1</v>
          </cell>
        </row>
        <row r="94">
          <cell r="A94">
            <v>39821</v>
          </cell>
          <cell r="B94" t="str">
            <v>rkinabetonis Spalis qarxana</v>
          </cell>
          <cell r="C94">
            <v>2</v>
          </cell>
          <cell r="D94" t="str">
            <v>rkinabetonis Spalis qarxana2</v>
          </cell>
        </row>
        <row r="95">
          <cell r="A95">
            <v>39821</v>
          </cell>
          <cell r="B95" t="str">
            <v>TeTri qori</v>
          </cell>
          <cell r="C95">
            <v>3</v>
          </cell>
          <cell r="D95" t="str">
            <v>TeTri qori3</v>
          </cell>
        </row>
        <row r="96">
          <cell r="A96">
            <v>39821</v>
          </cell>
          <cell r="B96" t="str">
            <v>usk</v>
          </cell>
          <cell r="C96">
            <v>1</v>
          </cell>
          <cell r="D96" t="str">
            <v>usk1</v>
          </cell>
        </row>
        <row r="97">
          <cell r="A97">
            <v>39820</v>
          </cell>
          <cell r="B97" t="str">
            <v>poligrafisti</v>
          </cell>
          <cell r="C97">
            <v>2</v>
          </cell>
          <cell r="D97" t="str">
            <v>poligrafisti2</v>
          </cell>
        </row>
        <row r="98">
          <cell r="A98">
            <v>39819</v>
          </cell>
          <cell r="B98" t="str">
            <v>eleqtrovagonSemkeTebeli qarxana</v>
          </cell>
          <cell r="C98">
            <v>2</v>
          </cell>
          <cell r="D98" t="str">
            <v>eleqtrovagonSemkeTebeli qarxana2</v>
          </cell>
        </row>
        <row r="99">
          <cell r="A99">
            <v>39819</v>
          </cell>
          <cell r="B99" t="str">
            <v>inJteqservisi+</v>
          </cell>
          <cell r="C99">
            <v>3</v>
          </cell>
          <cell r="D99" t="str">
            <v>inJteqservisi+3</v>
          </cell>
        </row>
        <row r="100">
          <cell r="A100">
            <v>39819</v>
          </cell>
          <cell r="B100" t="str">
            <v>saqnazSiri jgufi</v>
          </cell>
          <cell r="C100">
            <v>1</v>
          </cell>
          <cell r="D100" t="str">
            <v>saqnazSiri jgufi1</v>
          </cell>
        </row>
        <row r="101">
          <cell r="A101">
            <v>39819</v>
          </cell>
          <cell r="B101" t="str">
            <v>visoli</v>
          </cell>
          <cell r="C101">
            <v>2</v>
          </cell>
          <cell r="D101" t="str">
            <v>visoli2</v>
          </cell>
        </row>
        <row r="102">
          <cell r="A102">
            <v>39819</v>
          </cell>
          <cell r="B102" t="str">
            <v>visoli</v>
          </cell>
          <cell r="C102">
            <v>3</v>
          </cell>
          <cell r="D102" t="str">
            <v>visoli3</v>
          </cell>
        </row>
        <row r="103">
          <cell r="A103">
            <v>39818</v>
          </cell>
          <cell r="B103" t="str">
            <v>el +</v>
          </cell>
          <cell r="C103">
            <v>1</v>
          </cell>
          <cell r="D103" t="str">
            <v>el +1</v>
          </cell>
        </row>
        <row r="104">
          <cell r="A104">
            <v>39818</v>
          </cell>
          <cell r="B104" t="str">
            <v>eleqtrovagonSemkeTebeli qarxana</v>
          </cell>
          <cell r="C104">
            <v>3</v>
          </cell>
          <cell r="D104" t="str">
            <v>eleqtrovagonSemkeTebeli qarxana3</v>
          </cell>
        </row>
        <row r="105">
          <cell r="A105">
            <v>39818</v>
          </cell>
          <cell r="B105" t="str">
            <v>marina RaWava</v>
          </cell>
          <cell r="C105">
            <v>1</v>
          </cell>
          <cell r="D105" t="str">
            <v>marina RaWava1</v>
          </cell>
        </row>
        <row r="106">
          <cell r="A106">
            <v>39818</v>
          </cell>
          <cell r="B106" t="str">
            <v>qoul grup</v>
          </cell>
          <cell r="C106">
            <v>1</v>
          </cell>
          <cell r="D106" t="str">
            <v>qoul grup1</v>
          </cell>
        </row>
        <row r="107">
          <cell r="A107">
            <v>39816</v>
          </cell>
          <cell r="B107" t="str">
            <v>lagi</v>
          </cell>
          <cell r="C107">
            <v>1</v>
          </cell>
          <cell r="D107" t="str">
            <v>lagi1</v>
          </cell>
        </row>
        <row r="108">
          <cell r="A108">
            <v>39813</v>
          </cell>
          <cell r="B108" t="str">
            <v>eleqtrovagonSemkeTebeli qarxana</v>
          </cell>
          <cell r="C108">
            <v>4</v>
          </cell>
          <cell r="D108" t="str">
            <v>eleqtrovagonSemkeTebeli qarxana4</v>
          </cell>
        </row>
        <row r="109">
          <cell r="A109">
            <v>39813</v>
          </cell>
          <cell r="B109" t="str">
            <v>lb invest jgufi</v>
          </cell>
          <cell r="C109">
            <v>2</v>
          </cell>
          <cell r="D109" t="str">
            <v>lb invest jgufi2</v>
          </cell>
        </row>
        <row r="110">
          <cell r="A110">
            <v>39813</v>
          </cell>
          <cell r="B110" t="str">
            <v>pingvini</v>
          </cell>
          <cell r="C110">
            <v>2</v>
          </cell>
          <cell r="D110" t="str">
            <v>pingvini2</v>
          </cell>
        </row>
        <row r="111">
          <cell r="A111">
            <v>39813</v>
          </cell>
          <cell r="B111" t="str">
            <v>ruseTis savaWro ssamrewvelo palata</v>
          </cell>
          <cell r="C111">
            <v>1</v>
          </cell>
          <cell r="D111" t="str">
            <v>ruseTis savaWro ssamrewvelo palata1</v>
          </cell>
        </row>
        <row r="112">
          <cell r="A112">
            <v>39812</v>
          </cell>
          <cell r="B112" t="str">
            <v>eldar WiTava</v>
          </cell>
          <cell r="C112">
            <v>1</v>
          </cell>
          <cell r="D112" t="str">
            <v>eldar WiTava1</v>
          </cell>
        </row>
        <row r="113">
          <cell r="A113">
            <v>39812</v>
          </cell>
          <cell r="B113" t="str">
            <v>GTTreidi</v>
          </cell>
          <cell r="C113">
            <v>1</v>
          </cell>
          <cell r="D113" t="str">
            <v>GTTreidi1</v>
          </cell>
        </row>
        <row r="114">
          <cell r="A114">
            <v>39812</v>
          </cell>
          <cell r="B114" t="str">
            <v>GTTreidi</v>
          </cell>
          <cell r="C114">
            <v>2</v>
          </cell>
          <cell r="D114" t="str">
            <v>GTTreidi2</v>
          </cell>
        </row>
        <row r="115">
          <cell r="A115">
            <v>39812</v>
          </cell>
          <cell r="B115" t="str">
            <v>intergrupi</v>
          </cell>
          <cell r="C115">
            <v>1</v>
          </cell>
          <cell r="D115" t="str">
            <v>intergrupi1</v>
          </cell>
        </row>
        <row r="116">
          <cell r="A116">
            <v>39812</v>
          </cell>
          <cell r="B116" t="str">
            <v>nuovo globali</v>
          </cell>
          <cell r="C116">
            <v>4</v>
          </cell>
          <cell r="D116" t="str">
            <v>nuovo globali4</v>
          </cell>
        </row>
        <row r="117">
          <cell r="A117">
            <v>39812</v>
          </cell>
          <cell r="B117" t="str">
            <v>saba</v>
          </cell>
          <cell r="C117">
            <v>1</v>
          </cell>
          <cell r="D117" t="str">
            <v>saba1</v>
          </cell>
        </row>
        <row r="118">
          <cell r="A118">
            <v>39812</v>
          </cell>
          <cell r="B118" t="str">
            <v>velajio</v>
          </cell>
          <cell r="C118">
            <v>2</v>
          </cell>
          <cell r="D118" t="str">
            <v>velajio2</v>
          </cell>
        </row>
        <row r="119">
          <cell r="A119">
            <v>39811</v>
          </cell>
          <cell r="B119" t="str">
            <v>kentavri</v>
          </cell>
          <cell r="C119">
            <v>2</v>
          </cell>
          <cell r="D119" t="str">
            <v>kentavri2</v>
          </cell>
        </row>
        <row r="120">
          <cell r="A120">
            <v>39811</v>
          </cell>
          <cell r="B120" t="str">
            <v>konstruqtori 2007</v>
          </cell>
          <cell r="C120">
            <v>1</v>
          </cell>
          <cell r="D120" t="str">
            <v>konstruqtori 20071</v>
          </cell>
        </row>
        <row r="121">
          <cell r="A121">
            <v>39811</v>
          </cell>
          <cell r="B121" t="str">
            <v>reda</v>
          </cell>
          <cell r="C121">
            <v>1</v>
          </cell>
          <cell r="D121" t="str">
            <v>reda1</v>
          </cell>
        </row>
        <row r="122">
          <cell r="A122">
            <v>39811</v>
          </cell>
          <cell r="B122" t="str">
            <v>teqno plius 3</v>
          </cell>
          <cell r="C122">
            <v>1</v>
          </cell>
          <cell r="D122" t="str">
            <v>teqno plius 31</v>
          </cell>
        </row>
        <row r="123">
          <cell r="A123">
            <v>39811</v>
          </cell>
          <cell r="B123" t="str">
            <v>zaal mRebriSvili</v>
          </cell>
          <cell r="C123">
            <v>2</v>
          </cell>
          <cell r="D123" t="str">
            <v>zaal mRebriSvili2</v>
          </cell>
        </row>
        <row r="124">
          <cell r="A124">
            <v>39811</v>
          </cell>
          <cell r="B124" t="str">
            <v>zaal mRebriSvili</v>
          </cell>
          <cell r="C124">
            <v>3</v>
          </cell>
          <cell r="D124" t="str">
            <v>zaal mRebriSvili3</v>
          </cell>
        </row>
        <row r="125">
          <cell r="A125">
            <v>39809</v>
          </cell>
          <cell r="B125" t="str">
            <v>eleqtrovagonSemkeTebeli qarxana</v>
          </cell>
          <cell r="C125">
            <v>5</v>
          </cell>
          <cell r="D125" t="str">
            <v>eleqtrovagonSemkeTebeli qarxana5</v>
          </cell>
        </row>
        <row r="126">
          <cell r="A126">
            <v>39808</v>
          </cell>
          <cell r="B126" t="str">
            <v>aWaris eleqtrokavSiri</v>
          </cell>
          <cell r="C126">
            <v>2</v>
          </cell>
          <cell r="D126" t="str">
            <v>aWaris eleqtrokavSiri2</v>
          </cell>
        </row>
        <row r="127">
          <cell r="A127">
            <v>39808</v>
          </cell>
          <cell r="B127" t="str">
            <v>klinteq</v>
          </cell>
          <cell r="C127">
            <v>2</v>
          </cell>
          <cell r="D127" t="str">
            <v>klinteq2</v>
          </cell>
        </row>
        <row r="128">
          <cell r="A128">
            <v>39808</v>
          </cell>
          <cell r="B128" t="str">
            <v>lb invest jgufi</v>
          </cell>
          <cell r="C128">
            <v>3</v>
          </cell>
          <cell r="D128" t="str">
            <v>lb invest jgufi3</v>
          </cell>
        </row>
        <row r="129">
          <cell r="A129">
            <v>39808</v>
          </cell>
          <cell r="B129" t="str">
            <v>nana otiaSvili</v>
          </cell>
          <cell r="C129">
            <v>1</v>
          </cell>
          <cell r="D129" t="str">
            <v>nana otiaSvili1</v>
          </cell>
        </row>
        <row r="130">
          <cell r="A130">
            <v>39808</v>
          </cell>
          <cell r="B130" t="str">
            <v>niu teqnolojiqs end komunikeiSen</v>
          </cell>
          <cell r="C130">
            <v>2</v>
          </cell>
          <cell r="D130" t="str">
            <v>niu teqnolojiqs end komunikeiSen2</v>
          </cell>
        </row>
        <row r="131">
          <cell r="A131">
            <v>39808</v>
          </cell>
          <cell r="B131" t="str">
            <v>tempra</v>
          </cell>
          <cell r="C131">
            <v>1</v>
          </cell>
          <cell r="D131" t="str">
            <v>tempra1</v>
          </cell>
        </row>
        <row r="132">
          <cell r="A132">
            <v>39808</v>
          </cell>
          <cell r="B132" t="str">
            <v>tesko globali</v>
          </cell>
          <cell r="C132">
            <v>2</v>
          </cell>
          <cell r="D132" t="str">
            <v>tesko globali2</v>
          </cell>
        </row>
        <row r="133">
          <cell r="A133">
            <v>39807</v>
          </cell>
          <cell r="B133" t="str">
            <v>biujeti</v>
          </cell>
          <cell r="C133">
            <v>4</v>
          </cell>
          <cell r="D133" t="str">
            <v>biujeti4</v>
          </cell>
        </row>
        <row r="134">
          <cell r="A134">
            <v>39807</v>
          </cell>
          <cell r="B134" t="str">
            <v>eleqtromagnitur Tavsebadobasa da xelSeSlebze dakvirvebis samsaxuri</v>
          </cell>
          <cell r="C134">
            <v>2</v>
          </cell>
          <cell r="D134" t="str">
            <v>eleqtromagnitur Tavsebadobasa da xelSeSlebze dakvirvebis samsaxuri2</v>
          </cell>
        </row>
        <row r="135">
          <cell r="A135">
            <v>39807</v>
          </cell>
          <cell r="B135" t="str">
            <v>trans 2007</v>
          </cell>
          <cell r="C135">
            <v>3</v>
          </cell>
          <cell r="D135" t="str">
            <v>trans 20073</v>
          </cell>
        </row>
        <row r="136">
          <cell r="A136">
            <v>39807</v>
          </cell>
          <cell r="B136" t="str">
            <v>visoli</v>
          </cell>
          <cell r="C136">
            <v>4</v>
          </cell>
          <cell r="D136" t="str">
            <v>visoli4</v>
          </cell>
        </row>
        <row r="137">
          <cell r="A137">
            <v>39806</v>
          </cell>
          <cell r="B137" t="str">
            <v>biujeti</v>
          </cell>
          <cell r="C137">
            <v>5</v>
          </cell>
          <cell r="D137" t="str">
            <v>biujeti5</v>
          </cell>
        </row>
        <row r="138">
          <cell r="A138">
            <v>39806</v>
          </cell>
          <cell r="B138" t="str">
            <v>biujeti</v>
          </cell>
          <cell r="C138">
            <v>6</v>
          </cell>
          <cell r="D138" t="str">
            <v>biujeti6</v>
          </cell>
        </row>
        <row r="139">
          <cell r="A139">
            <v>39806</v>
          </cell>
          <cell r="B139" t="str">
            <v>energo pro jorjia</v>
          </cell>
          <cell r="C139">
            <v>3</v>
          </cell>
          <cell r="D139" t="str">
            <v>energo pro jorjia3</v>
          </cell>
        </row>
        <row r="140">
          <cell r="A140">
            <v>39806</v>
          </cell>
          <cell r="B140" t="str">
            <v>lb invest jgufi</v>
          </cell>
          <cell r="C140">
            <v>4</v>
          </cell>
          <cell r="D140" t="str">
            <v>lb invest jgufi4</v>
          </cell>
        </row>
        <row r="141">
          <cell r="A141">
            <v>39806</v>
          </cell>
          <cell r="B141" t="str">
            <v>saqarTvelos saxelmwifo eleqtrosistema</v>
          </cell>
          <cell r="C141">
            <v>1</v>
          </cell>
          <cell r="D141" t="str">
            <v>saqarTvelos saxelmwifo eleqtrosistema1</v>
          </cell>
        </row>
        <row r="142">
          <cell r="A142">
            <v>39806</v>
          </cell>
          <cell r="B142" t="str">
            <v>Tbilzniiepi</v>
          </cell>
          <cell r="C142">
            <v>3</v>
          </cell>
          <cell r="D142" t="str">
            <v>Tbilzniiepi3</v>
          </cell>
        </row>
        <row r="143">
          <cell r="A143">
            <v>39806</v>
          </cell>
          <cell r="B143" t="str">
            <v>Telasi</v>
          </cell>
          <cell r="C143">
            <v>2</v>
          </cell>
          <cell r="D143" t="str">
            <v>Telasi2</v>
          </cell>
        </row>
        <row r="144">
          <cell r="A144">
            <v>39805</v>
          </cell>
          <cell r="B144" t="str">
            <v>algeTi</v>
          </cell>
          <cell r="C144">
            <v>1</v>
          </cell>
          <cell r="D144" t="str">
            <v>algeTi1</v>
          </cell>
        </row>
        <row r="145">
          <cell r="A145">
            <v>39805</v>
          </cell>
          <cell r="B145" t="str">
            <v>eleqtroenergetikuli sistemis komerciuli operatori</v>
          </cell>
          <cell r="C145">
            <v>2</v>
          </cell>
          <cell r="D145" t="str">
            <v>eleqtroenergetikuli sistemis komerciuli operatori2</v>
          </cell>
        </row>
        <row r="146">
          <cell r="A146">
            <v>39805</v>
          </cell>
          <cell r="B146" t="str">
            <v>rkinabetonis Spalis qarxana</v>
          </cell>
          <cell r="C146">
            <v>3</v>
          </cell>
          <cell r="D146" t="str">
            <v>rkinabetonis Spalis qarxana3</v>
          </cell>
        </row>
        <row r="147">
          <cell r="A147">
            <v>39804</v>
          </cell>
          <cell r="B147" t="str">
            <v>inJteqservisi+</v>
          </cell>
          <cell r="C147">
            <v>4</v>
          </cell>
          <cell r="D147" t="str">
            <v>inJteqservisi+4</v>
          </cell>
        </row>
        <row r="148">
          <cell r="A148">
            <v>39804</v>
          </cell>
          <cell r="B148" t="str">
            <v>maka gogiSvili piramida</v>
          </cell>
          <cell r="C148">
            <v>1</v>
          </cell>
          <cell r="D148" t="str">
            <v>maka gogiSvili piramida1</v>
          </cell>
        </row>
        <row r="149">
          <cell r="A149">
            <v>39803</v>
          </cell>
          <cell r="B149" t="str">
            <v>GTTreidi</v>
          </cell>
          <cell r="C149">
            <v>3</v>
          </cell>
          <cell r="D149" t="str">
            <v>GTTreidi3</v>
          </cell>
        </row>
        <row r="150">
          <cell r="A150">
            <v>39802</v>
          </cell>
          <cell r="B150" t="str">
            <v>dio</v>
          </cell>
          <cell r="C150">
            <v>1</v>
          </cell>
          <cell r="D150" t="str">
            <v>dio1</v>
          </cell>
        </row>
        <row r="151">
          <cell r="A151">
            <v>39802</v>
          </cell>
          <cell r="B151" t="str">
            <v>ruseTis gamoTvliTi centri</v>
          </cell>
          <cell r="C151">
            <v>1</v>
          </cell>
          <cell r="D151" t="str">
            <v>ruseTis gamoTvliTi centri1</v>
          </cell>
        </row>
        <row r="152">
          <cell r="A152">
            <v>39801</v>
          </cell>
          <cell r="B152" t="str">
            <v>giko</v>
          </cell>
          <cell r="C152">
            <v>1</v>
          </cell>
          <cell r="D152" t="str">
            <v>giko1</v>
          </cell>
        </row>
        <row r="153">
          <cell r="A153">
            <v>39801</v>
          </cell>
          <cell r="B153" t="str">
            <v>poligrafisti</v>
          </cell>
          <cell r="C153">
            <v>3</v>
          </cell>
          <cell r="D153" t="str">
            <v>poligrafisti3</v>
          </cell>
        </row>
        <row r="154">
          <cell r="A154">
            <v>39801</v>
          </cell>
          <cell r="B154" t="str">
            <v>tempra</v>
          </cell>
          <cell r="C154">
            <v>2</v>
          </cell>
          <cell r="D154" t="str">
            <v>tempra2</v>
          </cell>
        </row>
        <row r="155">
          <cell r="A155">
            <v>39800</v>
          </cell>
          <cell r="B155" t="str">
            <v>eleqtrovagonSemkeTebeli qarxana</v>
          </cell>
          <cell r="C155">
            <v>6</v>
          </cell>
          <cell r="D155" t="str">
            <v>eleqtrovagonSemkeTebeli qarxana6</v>
          </cell>
        </row>
        <row r="156">
          <cell r="A156">
            <v>39800</v>
          </cell>
          <cell r="B156" t="str">
            <v>mika</v>
          </cell>
          <cell r="C156">
            <v>1</v>
          </cell>
          <cell r="D156" t="str">
            <v>mika1</v>
          </cell>
        </row>
        <row r="157">
          <cell r="A157">
            <v>39800</v>
          </cell>
          <cell r="B157" t="str">
            <v>sainvesticio kompania sawarmoo teqnologiebi</v>
          </cell>
          <cell r="C157">
            <v>1</v>
          </cell>
          <cell r="D157" t="str">
            <v>sainvesticio kompania sawarmoo teqnologiebi1</v>
          </cell>
        </row>
        <row r="158">
          <cell r="A158">
            <v>39800</v>
          </cell>
          <cell r="B158" t="str">
            <v>saqenergomarSi</v>
          </cell>
          <cell r="C158">
            <v>1</v>
          </cell>
          <cell r="D158" t="str">
            <v>saqenergomarSi1</v>
          </cell>
        </row>
        <row r="159">
          <cell r="A159">
            <v>39800</v>
          </cell>
          <cell r="B159" t="str">
            <v>saqenergomarSi</v>
          </cell>
          <cell r="C159">
            <v>2</v>
          </cell>
          <cell r="D159" t="str">
            <v>saqenergomarSi2</v>
          </cell>
        </row>
        <row r="160">
          <cell r="A160">
            <v>39800</v>
          </cell>
          <cell r="B160" t="str">
            <v>TeTri qori</v>
          </cell>
          <cell r="C160">
            <v>4</v>
          </cell>
          <cell r="D160" t="str">
            <v>TeTri qori4</v>
          </cell>
        </row>
        <row r="161">
          <cell r="A161">
            <v>39799</v>
          </cell>
          <cell r="B161" t="str">
            <v>arqstudia</v>
          </cell>
          <cell r="C161">
            <v>2</v>
          </cell>
          <cell r="D161" t="str">
            <v>arqstudia2</v>
          </cell>
        </row>
        <row r="162">
          <cell r="A162">
            <v>39799</v>
          </cell>
          <cell r="B162" t="str">
            <v>golbi</v>
          </cell>
          <cell r="C162">
            <v>1</v>
          </cell>
          <cell r="D162" t="str">
            <v>golbi1</v>
          </cell>
        </row>
        <row r="163">
          <cell r="A163">
            <v>39799</v>
          </cell>
          <cell r="B163" t="str">
            <v>lazo investi</v>
          </cell>
          <cell r="C163">
            <v>1</v>
          </cell>
          <cell r="D163" t="str">
            <v>lazo investi1</v>
          </cell>
        </row>
        <row r="164">
          <cell r="A164">
            <v>39799</v>
          </cell>
          <cell r="B164" t="str">
            <v>saqenergomarSi</v>
          </cell>
          <cell r="C164">
            <v>3</v>
          </cell>
          <cell r="D164" t="str">
            <v>saqenergomarSi3</v>
          </cell>
        </row>
        <row r="165">
          <cell r="A165">
            <v>39799</v>
          </cell>
          <cell r="B165" t="str">
            <v>Tegeta motorsi</v>
          </cell>
          <cell r="C165">
            <v>2</v>
          </cell>
          <cell r="D165" t="str">
            <v>Tegeta motorsi2</v>
          </cell>
        </row>
        <row r="166">
          <cell r="A166">
            <v>39798</v>
          </cell>
          <cell r="B166" t="str">
            <v>eseli da kompania</v>
          </cell>
          <cell r="C166">
            <v>1</v>
          </cell>
          <cell r="D166" t="str">
            <v>eseli da kompania1</v>
          </cell>
        </row>
        <row r="167">
          <cell r="A167">
            <v>39798</v>
          </cell>
          <cell r="B167" t="str">
            <v>teqno plius 3</v>
          </cell>
          <cell r="C167">
            <v>2</v>
          </cell>
          <cell r="D167" t="str">
            <v>teqno plius 32</v>
          </cell>
        </row>
        <row r="168">
          <cell r="A168">
            <v>39797</v>
          </cell>
          <cell r="B168" t="str">
            <v>kompoplasti</v>
          </cell>
          <cell r="C168">
            <v>2</v>
          </cell>
          <cell r="D168" t="str">
            <v>kompoplasti2</v>
          </cell>
        </row>
        <row r="169">
          <cell r="A169">
            <v>39797</v>
          </cell>
          <cell r="B169" t="str">
            <v>pingvini</v>
          </cell>
          <cell r="C169">
            <v>3</v>
          </cell>
          <cell r="D169" t="str">
            <v>pingvini3</v>
          </cell>
        </row>
        <row r="170">
          <cell r="A170">
            <v>39797</v>
          </cell>
          <cell r="B170" t="str">
            <v>saxelisuflebo specialuri kavSirebisa da informaciis saagento</v>
          </cell>
          <cell r="C170">
            <v>1</v>
          </cell>
          <cell r="D170" t="str">
            <v>saxelisuflebo specialuri kavSirebisa da informaciis saagento1</v>
          </cell>
        </row>
        <row r="171">
          <cell r="A171">
            <v>39794</v>
          </cell>
          <cell r="B171" t="str">
            <v>eleqtrovagonSemkeTebeli qarxana</v>
          </cell>
          <cell r="C171">
            <v>7</v>
          </cell>
          <cell r="D171" t="str">
            <v>eleqtrovagonSemkeTebeli qarxana7</v>
          </cell>
        </row>
        <row r="172">
          <cell r="A172">
            <v>39794</v>
          </cell>
          <cell r="B172" t="str">
            <v>konstruqtori 2007</v>
          </cell>
          <cell r="C172">
            <v>2</v>
          </cell>
          <cell r="D172" t="str">
            <v>konstruqtori 20072</v>
          </cell>
        </row>
        <row r="173">
          <cell r="A173">
            <v>39794</v>
          </cell>
          <cell r="B173" t="str">
            <v>relsSesaduRebeli qarxana</v>
          </cell>
          <cell r="C173">
            <v>2</v>
          </cell>
          <cell r="D173" t="str">
            <v>relsSesaduRebeli qarxana2</v>
          </cell>
        </row>
        <row r="174">
          <cell r="A174">
            <v>39794</v>
          </cell>
          <cell r="B174" t="str">
            <v>xidi</v>
          </cell>
          <cell r="C174">
            <v>1</v>
          </cell>
          <cell r="D174" t="str">
            <v>xidi1</v>
          </cell>
        </row>
        <row r="175">
          <cell r="A175">
            <v>39794</v>
          </cell>
          <cell r="B175" t="str">
            <v>xidi</v>
          </cell>
          <cell r="C175">
            <v>2</v>
          </cell>
          <cell r="D175" t="str">
            <v>xidi2</v>
          </cell>
        </row>
        <row r="176">
          <cell r="A176">
            <v>39791</v>
          </cell>
          <cell r="B176" t="str">
            <v>GTTreidi</v>
          </cell>
          <cell r="C176">
            <v>4</v>
          </cell>
          <cell r="D176" t="str">
            <v>GTTreidi4</v>
          </cell>
        </row>
        <row r="177">
          <cell r="A177">
            <v>39791</v>
          </cell>
          <cell r="B177" t="str">
            <v>GTTreidi</v>
          </cell>
          <cell r="C177">
            <v>5</v>
          </cell>
          <cell r="D177" t="str">
            <v>GTTreidi5</v>
          </cell>
        </row>
        <row r="178">
          <cell r="A178">
            <v>39791</v>
          </cell>
          <cell r="B178" t="str">
            <v>injteqservisi</v>
          </cell>
          <cell r="C178">
            <v>1</v>
          </cell>
          <cell r="D178" t="str">
            <v>injteqservisi1</v>
          </cell>
        </row>
        <row r="179">
          <cell r="A179">
            <v>39791</v>
          </cell>
          <cell r="B179" t="str">
            <v>kompoplasti</v>
          </cell>
          <cell r="C179">
            <v>3</v>
          </cell>
          <cell r="D179" t="str">
            <v>kompoplasti3</v>
          </cell>
        </row>
        <row r="180">
          <cell r="A180">
            <v>39791</v>
          </cell>
          <cell r="B180" t="str">
            <v>megi da kompania</v>
          </cell>
          <cell r="C180">
            <v>1</v>
          </cell>
          <cell r="D180" t="str">
            <v>megi da kompania1</v>
          </cell>
        </row>
        <row r="181">
          <cell r="A181">
            <v>39791</v>
          </cell>
          <cell r="B181" t="str">
            <v>teqno plius 3</v>
          </cell>
          <cell r="C181">
            <v>3</v>
          </cell>
          <cell r="D181" t="str">
            <v>teqno plius 33</v>
          </cell>
        </row>
        <row r="182">
          <cell r="A182">
            <v>39791</v>
          </cell>
          <cell r="B182" t="str">
            <v>visoli</v>
          </cell>
          <cell r="C182">
            <v>5</v>
          </cell>
          <cell r="D182" t="str">
            <v>visoli5</v>
          </cell>
        </row>
        <row r="183">
          <cell r="A183">
            <v>39787</v>
          </cell>
          <cell r="B183" t="str">
            <v>rostelekomi</v>
          </cell>
          <cell r="C183">
            <v>1</v>
          </cell>
          <cell r="D183" t="str">
            <v>rostelekomi1</v>
          </cell>
        </row>
        <row r="184">
          <cell r="A184">
            <v>39787</v>
          </cell>
          <cell r="B184" t="str">
            <v>sk</v>
          </cell>
          <cell r="C184">
            <v>5</v>
          </cell>
          <cell r="D184" t="str">
            <v>sk5</v>
          </cell>
        </row>
        <row r="185">
          <cell r="A185">
            <v>39787</v>
          </cell>
          <cell r="B185" t="str">
            <v>visoli</v>
          </cell>
          <cell r="C185">
            <v>6</v>
          </cell>
          <cell r="D185" t="str">
            <v>visoli6</v>
          </cell>
        </row>
        <row r="186">
          <cell r="A186">
            <v>39786</v>
          </cell>
          <cell r="B186" t="str">
            <v>sk</v>
          </cell>
          <cell r="C186">
            <v>6</v>
          </cell>
          <cell r="D186" t="str">
            <v>sk6</v>
          </cell>
        </row>
        <row r="187">
          <cell r="A187">
            <v>39786</v>
          </cell>
          <cell r="B187" t="str">
            <v>tempra</v>
          </cell>
          <cell r="C187">
            <v>3</v>
          </cell>
          <cell r="D187" t="str">
            <v>tempra3</v>
          </cell>
        </row>
        <row r="188">
          <cell r="A188">
            <v>39784</v>
          </cell>
          <cell r="B188" t="str">
            <v>mSenebel eqspertTa kavSiri-mekXXI</v>
          </cell>
          <cell r="C188">
            <v>1</v>
          </cell>
          <cell r="D188" t="str">
            <v>mSenebel eqspertTa kavSiri-mekXXI1</v>
          </cell>
        </row>
        <row r="189">
          <cell r="A189">
            <v>39784</v>
          </cell>
          <cell r="B189" t="str">
            <v>mSenebel eqspertTa kavSiri-mekXXI</v>
          </cell>
          <cell r="C189">
            <v>2</v>
          </cell>
          <cell r="D189" t="str">
            <v>mSenebel eqspertTa kavSiri-mekXXI2</v>
          </cell>
        </row>
        <row r="190">
          <cell r="A190">
            <v>39784</v>
          </cell>
          <cell r="B190" t="str">
            <v>mSenebel eqspertTa kavSiri-mekXXI</v>
          </cell>
          <cell r="C190">
            <v>3</v>
          </cell>
          <cell r="D190" t="str">
            <v>mSenebel eqspertTa kavSiri-mekXXI3</v>
          </cell>
        </row>
        <row r="191">
          <cell r="A191">
            <v>39784</v>
          </cell>
          <cell r="B191" t="str">
            <v>mSenebel eqspertTa kavSiri-mekXXI</v>
          </cell>
          <cell r="C191">
            <v>4</v>
          </cell>
          <cell r="D191" t="str">
            <v>mSenebel eqspertTa kavSiri-mekXXI4</v>
          </cell>
        </row>
        <row r="192">
          <cell r="A192">
            <v>39784</v>
          </cell>
          <cell r="B192" t="str">
            <v>trans 2007</v>
          </cell>
          <cell r="C192">
            <v>4</v>
          </cell>
          <cell r="D192" t="str">
            <v>trans 20074</v>
          </cell>
        </row>
        <row r="193">
          <cell r="A193">
            <v>39783</v>
          </cell>
          <cell r="B193" t="str">
            <v>mersa+</v>
          </cell>
          <cell r="C193">
            <v>1</v>
          </cell>
          <cell r="D193" t="str">
            <v>mersa+1</v>
          </cell>
        </row>
        <row r="194">
          <cell r="A194">
            <v>39783</v>
          </cell>
          <cell r="B194" t="str">
            <v>vagonmSenebeli kompania</v>
          </cell>
          <cell r="C194">
            <v>7</v>
          </cell>
          <cell r="D194" t="str">
            <v>vagonmSenebeli kompania7</v>
          </cell>
        </row>
        <row r="195">
          <cell r="A195">
            <v>39780</v>
          </cell>
          <cell r="B195" t="str">
            <v>eleqtrovagonSemkeTebeli qarxana</v>
          </cell>
          <cell r="C195">
            <v>8</v>
          </cell>
          <cell r="D195" t="str">
            <v>eleqtrovagonSemkeTebeli qarxana8</v>
          </cell>
        </row>
        <row r="196">
          <cell r="A196">
            <v>39780</v>
          </cell>
          <cell r="B196" t="str">
            <v>elvaservisi</v>
          </cell>
          <cell r="C196">
            <v>1</v>
          </cell>
          <cell r="D196" t="str">
            <v>elvaservisi1</v>
          </cell>
        </row>
        <row r="197">
          <cell r="A197">
            <v>39780</v>
          </cell>
          <cell r="B197" t="str">
            <v>poligrafisti</v>
          </cell>
          <cell r="C197">
            <v>4</v>
          </cell>
          <cell r="D197" t="str">
            <v>poligrafisti4</v>
          </cell>
        </row>
        <row r="198">
          <cell r="A198">
            <v>39780</v>
          </cell>
          <cell r="B198" t="str">
            <v>rkinabetonis Spalis qarxana</v>
          </cell>
          <cell r="C198">
            <v>4</v>
          </cell>
          <cell r="D198" t="str">
            <v>rkinabetonis Spalis qarxana4</v>
          </cell>
        </row>
        <row r="199">
          <cell r="A199">
            <v>39780</v>
          </cell>
          <cell r="B199" t="str">
            <v>velajio</v>
          </cell>
          <cell r="C199">
            <v>3</v>
          </cell>
          <cell r="D199" t="str">
            <v>velajio3</v>
          </cell>
        </row>
        <row r="200">
          <cell r="A200">
            <v>39780</v>
          </cell>
          <cell r="B200" t="str">
            <v>visoli</v>
          </cell>
          <cell r="C200">
            <v>7</v>
          </cell>
          <cell r="D200" t="str">
            <v>visoli7</v>
          </cell>
        </row>
        <row r="201">
          <cell r="A201">
            <v>39779</v>
          </cell>
          <cell r="B201" t="str">
            <v>basa+</v>
          </cell>
          <cell r="C201">
            <v>1</v>
          </cell>
          <cell r="D201" t="str">
            <v>basa+1</v>
          </cell>
        </row>
        <row r="202">
          <cell r="A202">
            <v>39779</v>
          </cell>
          <cell r="B202" t="str">
            <v>eleqtromagnitur Tavsebadobasa da xelSeSlebze dakvirvebis samsaxuri</v>
          </cell>
          <cell r="C202">
            <v>3</v>
          </cell>
          <cell r="D202" t="str">
            <v>eleqtromagnitur Tavsebadobasa da xelSeSlebze dakvirvebis samsaxuri3</v>
          </cell>
        </row>
        <row r="203">
          <cell r="A203">
            <v>39779</v>
          </cell>
          <cell r="B203" t="str">
            <v>mersa+</v>
          </cell>
          <cell r="C203">
            <v>2</v>
          </cell>
          <cell r="D203" t="str">
            <v>mersa+2</v>
          </cell>
        </row>
        <row r="204">
          <cell r="A204">
            <v>39779</v>
          </cell>
          <cell r="B204" t="str">
            <v>relsSesaduRebeli qarxana</v>
          </cell>
          <cell r="C204">
            <v>3</v>
          </cell>
          <cell r="D204" t="str">
            <v>relsSesaduRebeli qarxana3</v>
          </cell>
        </row>
        <row r="205">
          <cell r="A205">
            <v>39779</v>
          </cell>
          <cell r="B205" t="str">
            <v>tesko globali</v>
          </cell>
          <cell r="C205">
            <v>3</v>
          </cell>
          <cell r="D205" t="str">
            <v>tesko globali3</v>
          </cell>
        </row>
        <row r="206">
          <cell r="A206">
            <v>39778</v>
          </cell>
          <cell r="B206" t="str">
            <v>vagonmSenebeli kompania</v>
          </cell>
          <cell r="C206">
            <v>8</v>
          </cell>
          <cell r="D206" t="str">
            <v>vagonmSenebeli kompania8</v>
          </cell>
        </row>
        <row r="207">
          <cell r="A207">
            <v>39778</v>
          </cell>
          <cell r="B207" t="str">
            <v>vagonmSenebeli kompania</v>
          </cell>
          <cell r="C207">
            <v>9</v>
          </cell>
          <cell r="D207" t="str">
            <v>vagonmSenebeli kompania9</v>
          </cell>
        </row>
        <row r="208">
          <cell r="A208">
            <v>39778</v>
          </cell>
          <cell r="B208" t="str">
            <v>vagonmSenebeli kompania</v>
          </cell>
          <cell r="C208">
            <v>10</v>
          </cell>
          <cell r="D208" t="str">
            <v>vagonmSenebeli kompania10</v>
          </cell>
        </row>
        <row r="209">
          <cell r="A209">
            <v>39777</v>
          </cell>
          <cell r="B209" t="str">
            <v>biujeti</v>
          </cell>
          <cell r="C209">
            <v>7</v>
          </cell>
          <cell r="D209" t="str">
            <v>biujeti7</v>
          </cell>
        </row>
        <row r="210">
          <cell r="A210">
            <v>39773</v>
          </cell>
          <cell r="B210" t="str">
            <v>rkinabetonis Spalis qarxana</v>
          </cell>
          <cell r="C210">
            <v>5</v>
          </cell>
          <cell r="D210" t="str">
            <v>rkinabetonis Spalis qarxana5</v>
          </cell>
        </row>
        <row r="211">
          <cell r="A211">
            <v>39773</v>
          </cell>
          <cell r="B211" t="str">
            <v>uZravi qonebis eqspertiza</v>
          </cell>
          <cell r="C211">
            <v>3</v>
          </cell>
          <cell r="D211" t="str">
            <v>uZravi qonebis eqspertiza3</v>
          </cell>
        </row>
        <row r="212">
          <cell r="A212">
            <v>39771</v>
          </cell>
          <cell r="B212" t="str">
            <v>arqstudia peristili</v>
          </cell>
          <cell r="C212">
            <v>1</v>
          </cell>
          <cell r="D212" t="str">
            <v>arqstudia peristili1</v>
          </cell>
        </row>
        <row r="213">
          <cell r="A213">
            <v>39771</v>
          </cell>
          <cell r="B213" t="str">
            <v>tempra</v>
          </cell>
          <cell r="C213">
            <v>4</v>
          </cell>
          <cell r="D213" t="str">
            <v>tempra4</v>
          </cell>
        </row>
        <row r="214">
          <cell r="A214">
            <v>39770</v>
          </cell>
          <cell r="B214" t="str">
            <v>arqstudia peristili</v>
          </cell>
          <cell r="C214">
            <v>2</v>
          </cell>
          <cell r="D214" t="str">
            <v>arqstudia peristili2</v>
          </cell>
        </row>
        <row r="215">
          <cell r="A215">
            <v>39769</v>
          </cell>
          <cell r="B215" t="str">
            <v>transerovnuli sarkinigzo proeqti</v>
          </cell>
          <cell r="C215">
            <v>1</v>
          </cell>
          <cell r="D215" t="str">
            <v>transerovnuli sarkinigzo proeqti1</v>
          </cell>
        </row>
        <row r="216">
          <cell r="A216">
            <v>39767</v>
          </cell>
          <cell r="B216" t="str">
            <v>biujeti</v>
          </cell>
          <cell r="C216">
            <v>8</v>
          </cell>
          <cell r="D216" t="str">
            <v>biujeti8</v>
          </cell>
        </row>
        <row r="217">
          <cell r="A217">
            <v>39764</v>
          </cell>
          <cell r="B217" t="str">
            <v>dobera</v>
          </cell>
          <cell r="C217">
            <v>1</v>
          </cell>
          <cell r="D217" t="str">
            <v>dobera1</v>
          </cell>
        </row>
        <row r="218">
          <cell r="A218">
            <v>39764</v>
          </cell>
          <cell r="B218" t="str">
            <v>eleqtrovagonSemkeTebeli qarxana</v>
          </cell>
          <cell r="C218">
            <v>9</v>
          </cell>
          <cell r="D218" t="str">
            <v>eleqtrovagonSemkeTebeli qarxana9</v>
          </cell>
        </row>
        <row r="219">
          <cell r="A219">
            <v>39763</v>
          </cell>
          <cell r="B219" t="str">
            <v>visoli</v>
          </cell>
          <cell r="C219">
            <v>8</v>
          </cell>
          <cell r="D219" t="str">
            <v>visoli8</v>
          </cell>
        </row>
        <row r="220">
          <cell r="A220">
            <v>39762</v>
          </cell>
          <cell r="B220" t="str">
            <v>kolxa</v>
          </cell>
          <cell r="C220">
            <v>1</v>
          </cell>
          <cell r="D220" t="str">
            <v>kolxa1</v>
          </cell>
        </row>
        <row r="221">
          <cell r="A221">
            <v>39762</v>
          </cell>
          <cell r="B221" t="str">
            <v>mc da kompania</v>
          </cell>
          <cell r="C221">
            <v>1</v>
          </cell>
          <cell r="D221" t="str">
            <v>mc da kompania1</v>
          </cell>
        </row>
        <row r="222">
          <cell r="A222">
            <v>39758</v>
          </cell>
          <cell r="B222" t="str">
            <v>rostelekomi</v>
          </cell>
          <cell r="C222">
            <v>2</v>
          </cell>
          <cell r="D222" t="str">
            <v>rostelekomi2</v>
          </cell>
        </row>
        <row r="223">
          <cell r="A223">
            <v>39758</v>
          </cell>
          <cell r="B223" t="str">
            <v>tempra</v>
          </cell>
          <cell r="C223">
            <v>5</v>
          </cell>
          <cell r="D223" t="str">
            <v>tempra5</v>
          </cell>
        </row>
        <row r="224">
          <cell r="A224">
            <v>39757</v>
          </cell>
          <cell r="B224" t="str">
            <v>saqenergomarSi</v>
          </cell>
          <cell r="C224">
            <v>4</v>
          </cell>
          <cell r="D224" t="str">
            <v>saqenergomarSi4</v>
          </cell>
        </row>
        <row r="225">
          <cell r="A225">
            <v>39757</v>
          </cell>
          <cell r="B225" t="str">
            <v>saqenergomarSi</v>
          </cell>
          <cell r="C225">
            <v>5</v>
          </cell>
          <cell r="D225" t="str">
            <v>saqenergomarSi5</v>
          </cell>
        </row>
        <row r="226">
          <cell r="A226">
            <v>39756</v>
          </cell>
          <cell r="B226" t="str">
            <v>saqenergomarSi</v>
          </cell>
          <cell r="C226">
            <v>6</v>
          </cell>
          <cell r="D226" t="str">
            <v>saqenergomarSi6</v>
          </cell>
        </row>
        <row r="227">
          <cell r="A227">
            <v>39755</v>
          </cell>
          <cell r="B227" t="str">
            <v>poligrafisti</v>
          </cell>
          <cell r="C227">
            <v>5</v>
          </cell>
          <cell r="D227" t="str">
            <v>poligrafisti5</v>
          </cell>
        </row>
        <row r="228">
          <cell r="A228">
            <v>39750</v>
          </cell>
          <cell r="B228" t="str">
            <v>velajio</v>
          </cell>
          <cell r="C228">
            <v>4</v>
          </cell>
          <cell r="D228" t="str">
            <v>velajio4</v>
          </cell>
        </row>
        <row r="229">
          <cell r="A229">
            <v>39750</v>
          </cell>
          <cell r="B229" t="str">
            <v>visoli</v>
          </cell>
          <cell r="C229">
            <v>9</v>
          </cell>
          <cell r="D229" t="str">
            <v>visoli9</v>
          </cell>
        </row>
        <row r="230">
          <cell r="A230">
            <v>39749</v>
          </cell>
          <cell r="B230" t="str">
            <v>relsSesaduRebeli qarxana</v>
          </cell>
          <cell r="C230">
            <v>4</v>
          </cell>
          <cell r="D230" t="str">
            <v>relsSesaduRebeli qarxana4</v>
          </cell>
        </row>
        <row r="231">
          <cell r="A231">
            <v>39748</v>
          </cell>
          <cell r="B231" t="str">
            <v>tesko globali</v>
          </cell>
          <cell r="C231">
            <v>4</v>
          </cell>
          <cell r="D231" t="str">
            <v>tesko globali4</v>
          </cell>
        </row>
        <row r="232">
          <cell r="A232">
            <v>39744</v>
          </cell>
          <cell r="B232" t="str">
            <v>mSenebel eqspertTa kavSiri-mekXXI</v>
          </cell>
          <cell r="C232">
            <v>5</v>
          </cell>
          <cell r="D232" t="str">
            <v>mSenebel eqspertTa kavSiri-mekXXI5</v>
          </cell>
        </row>
        <row r="233">
          <cell r="A233">
            <v>39741</v>
          </cell>
          <cell r="B233" t="str">
            <v>ruseTis gamoTvliTi centri</v>
          </cell>
          <cell r="C233">
            <v>2</v>
          </cell>
          <cell r="D233" t="str">
            <v>ruseTis gamoTvliTi centri2</v>
          </cell>
        </row>
        <row r="234">
          <cell r="A234">
            <v>39738</v>
          </cell>
          <cell r="B234" t="str">
            <v>saqarTvelos teqnikuri universiteti</v>
          </cell>
          <cell r="C234">
            <v>1</v>
          </cell>
          <cell r="D234" t="str">
            <v>saqarTvelos teqnikuri universiteti1</v>
          </cell>
        </row>
        <row r="235">
          <cell r="A235">
            <v>39734</v>
          </cell>
          <cell r="B235" t="str">
            <v>iu-ji-Ti</v>
          </cell>
          <cell r="C235">
            <v>1</v>
          </cell>
          <cell r="D235" t="str">
            <v>iu-ji-Ti1</v>
          </cell>
        </row>
        <row r="236">
          <cell r="A236">
            <v>39734</v>
          </cell>
          <cell r="B236" t="str">
            <v>iu-ji-Ti</v>
          </cell>
          <cell r="C236">
            <v>2</v>
          </cell>
          <cell r="D236" t="str">
            <v>iu-ji-Ti2</v>
          </cell>
        </row>
        <row r="237">
          <cell r="A237">
            <v>39727</v>
          </cell>
          <cell r="B237" t="str">
            <v>biujeti</v>
          </cell>
          <cell r="C237">
            <v>9</v>
          </cell>
          <cell r="D237" t="str">
            <v>biujeti9</v>
          </cell>
        </row>
        <row r="238">
          <cell r="A238">
            <v>39727</v>
          </cell>
          <cell r="B238" t="str">
            <v xml:space="preserve">rostelekomi </v>
          </cell>
          <cell r="C238">
            <v>1</v>
          </cell>
          <cell r="D238" t="str">
            <v>rostelekomi 1</v>
          </cell>
        </row>
        <row r="239">
          <cell r="A239">
            <v>39722</v>
          </cell>
          <cell r="B239" t="str">
            <v>iu-ji-Ti</v>
          </cell>
          <cell r="C239">
            <v>3</v>
          </cell>
          <cell r="D239" t="str">
            <v>iu-ji-Ti3</v>
          </cell>
        </row>
        <row r="240">
          <cell r="A240">
            <v>39722</v>
          </cell>
          <cell r="B240" t="str">
            <v>iu-ji-Ti</v>
          </cell>
          <cell r="C240">
            <v>4</v>
          </cell>
          <cell r="D240" t="str">
            <v>iu-ji-Ti4</v>
          </cell>
        </row>
      </sheetData>
      <sheetData sheetId="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mg-budget"/>
      <sheetName val="RE-Budget"/>
      <sheetName val="fmg"/>
      <sheetName val="moTxovna"/>
      <sheetName val="xelSekruleba"/>
      <sheetName val="gadaricxva"/>
      <sheetName val="cvlileba"/>
      <sheetName val="2008 wlis gegmidan"/>
      <sheetName val="2009 wlis gegmidan"/>
      <sheetName val="CNOBARI"/>
    </sheetNames>
    <sheetDataSet>
      <sheetData sheetId="0"/>
      <sheetData sheetId="1"/>
      <sheetData sheetId="2">
        <row r="5">
          <cell r="B5" t="str">
            <v>2/220000</v>
          </cell>
        </row>
        <row r="6">
          <cell r="B6" t="str">
            <v>2/010001</v>
          </cell>
        </row>
        <row r="7">
          <cell r="B7" t="str">
            <v>2/010004</v>
          </cell>
        </row>
        <row r="8">
          <cell r="B8" t="str">
            <v>2/134000</v>
          </cell>
        </row>
        <row r="9">
          <cell r="B9" t="str">
            <v>2/030000</v>
          </cell>
        </row>
        <row r="10">
          <cell r="B10" t="str">
            <v>2/110001</v>
          </cell>
        </row>
        <row r="11">
          <cell r="B11" t="str">
            <v>2/130700</v>
          </cell>
        </row>
        <row r="12">
          <cell r="B12">
            <v>101004015</v>
          </cell>
        </row>
        <row r="13">
          <cell r="B13">
            <v>101004017</v>
          </cell>
        </row>
        <row r="14">
          <cell r="B14">
            <v>101004025</v>
          </cell>
        </row>
        <row r="15">
          <cell r="B15">
            <v>101005013</v>
          </cell>
        </row>
        <row r="16">
          <cell r="B16">
            <v>104005001</v>
          </cell>
        </row>
        <row r="17">
          <cell r="B17">
            <v>104011107</v>
          </cell>
        </row>
        <row r="18">
          <cell r="B18">
            <v>104011109</v>
          </cell>
        </row>
        <row r="19">
          <cell r="B19">
            <v>104012006</v>
          </cell>
        </row>
        <row r="20">
          <cell r="B20">
            <v>104012007</v>
          </cell>
        </row>
        <row r="21">
          <cell r="B21">
            <v>104012009</v>
          </cell>
        </row>
        <row r="22">
          <cell r="B22">
            <v>104017057</v>
          </cell>
        </row>
        <row r="23">
          <cell r="B23">
            <v>104017085</v>
          </cell>
        </row>
        <row r="24">
          <cell r="B24">
            <v>104017090</v>
          </cell>
        </row>
        <row r="25">
          <cell r="B25">
            <v>104017097</v>
          </cell>
        </row>
        <row r="26">
          <cell r="B26">
            <v>104017098</v>
          </cell>
        </row>
        <row r="27">
          <cell r="B27">
            <v>104017337</v>
          </cell>
        </row>
        <row r="28">
          <cell r="B28">
            <v>104017339</v>
          </cell>
        </row>
        <row r="29">
          <cell r="B29">
            <v>104017340</v>
          </cell>
        </row>
        <row r="30">
          <cell r="B30">
            <v>104022026</v>
          </cell>
        </row>
        <row r="31">
          <cell r="B31">
            <v>104022031</v>
          </cell>
        </row>
        <row r="32">
          <cell r="B32">
            <v>104026003</v>
          </cell>
        </row>
        <row r="33">
          <cell r="B33">
            <v>104029032</v>
          </cell>
        </row>
        <row r="34">
          <cell r="B34">
            <v>104029051</v>
          </cell>
        </row>
        <row r="35">
          <cell r="B35">
            <v>104029052</v>
          </cell>
        </row>
        <row r="36">
          <cell r="B36">
            <v>104029053</v>
          </cell>
        </row>
        <row r="37">
          <cell r="B37">
            <v>104029054</v>
          </cell>
        </row>
        <row r="38">
          <cell r="B38">
            <v>104029055</v>
          </cell>
        </row>
        <row r="39">
          <cell r="B39">
            <v>104029056</v>
          </cell>
        </row>
        <row r="40">
          <cell r="B40">
            <v>104029057</v>
          </cell>
        </row>
        <row r="41">
          <cell r="B41">
            <v>104030057</v>
          </cell>
        </row>
        <row r="42">
          <cell r="B42">
            <v>104030058</v>
          </cell>
        </row>
        <row r="43">
          <cell r="B43">
            <v>104030060</v>
          </cell>
        </row>
        <row r="44">
          <cell r="B44">
            <v>104076016</v>
          </cell>
        </row>
        <row r="45">
          <cell r="B45">
            <v>104077001</v>
          </cell>
        </row>
        <row r="46">
          <cell r="B46">
            <v>104077008</v>
          </cell>
        </row>
        <row r="47">
          <cell r="B47">
            <v>104080010</v>
          </cell>
        </row>
        <row r="48">
          <cell r="B48">
            <v>104080011</v>
          </cell>
        </row>
        <row r="49">
          <cell r="B49">
            <v>104096001</v>
          </cell>
        </row>
        <row r="50">
          <cell r="B50">
            <v>104098001</v>
          </cell>
        </row>
        <row r="51">
          <cell r="B51">
            <v>104098002</v>
          </cell>
        </row>
        <row r="52">
          <cell r="B52">
            <v>104098003</v>
          </cell>
        </row>
        <row r="53">
          <cell r="B53">
            <v>104098004</v>
          </cell>
        </row>
        <row r="54">
          <cell r="B54">
            <v>104098005</v>
          </cell>
        </row>
        <row r="55">
          <cell r="B55">
            <v>104098006</v>
          </cell>
        </row>
        <row r="56">
          <cell r="B56">
            <v>104098007</v>
          </cell>
        </row>
        <row r="57">
          <cell r="B57">
            <v>104098026</v>
          </cell>
        </row>
        <row r="58">
          <cell r="B58">
            <v>104098032</v>
          </cell>
        </row>
        <row r="59">
          <cell r="B59">
            <v>104098034</v>
          </cell>
        </row>
        <row r="60">
          <cell r="B60">
            <v>104098016</v>
          </cell>
        </row>
        <row r="61">
          <cell r="B61">
            <v>104098046</v>
          </cell>
        </row>
        <row r="62">
          <cell r="B62">
            <v>105013035</v>
          </cell>
        </row>
        <row r="63">
          <cell r="B63">
            <v>105013431</v>
          </cell>
        </row>
        <row r="64">
          <cell r="B64">
            <v>105013542</v>
          </cell>
        </row>
        <row r="65">
          <cell r="B65">
            <v>105013543</v>
          </cell>
        </row>
        <row r="66">
          <cell r="B66">
            <v>105013544</v>
          </cell>
        </row>
        <row r="67">
          <cell r="B67">
            <v>105013545</v>
          </cell>
        </row>
        <row r="68">
          <cell r="B68">
            <v>105013546</v>
          </cell>
        </row>
        <row r="69">
          <cell r="B69">
            <v>105013547</v>
          </cell>
        </row>
        <row r="70">
          <cell r="B70">
            <v>106001032</v>
          </cell>
        </row>
        <row r="71">
          <cell r="B71">
            <v>106001033</v>
          </cell>
        </row>
        <row r="72">
          <cell r="B72">
            <v>106001034</v>
          </cell>
        </row>
        <row r="73">
          <cell r="B73">
            <v>106001036</v>
          </cell>
        </row>
        <row r="74">
          <cell r="B74">
            <v>106001049</v>
          </cell>
        </row>
        <row r="75">
          <cell r="B75">
            <v>106001052</v>
          </cell>
        </row>
        <row r="76">
          <cell r="B76">
            <v>106001056</v>
          </cell>
        </row>
        <row r="77">
          <cell r="B77">
            <v>106002026</v>
          </cell>
        </row>
        <row r="78">
          <cell r="B78">
            <v>106002027</v>
          </cell>
        </row>
        <row r="79">
          <cell r="B79">
            <v>106002029</v>
          </cell>
        </row>
        <row r="80">
          <cell r="B80">
            <v>106002030</v>
          </cell>
        </row>
        <row r="81">
          <cell r="B81">
            <v>106003024</v>
          </cell>
        </row>
        <row r="82">
          <cell r="B82">
            <v>106016031</v>
          </cell>
        </row>
        <row r="83">
          <cell r="B83">
            <v>106030006</v>
          </cell>
        </row>
        <row r="84">
          <cell r="B84">
            <v>106030007</v>
          </cell>
        </row>
        <row r="85">
          <cell r="B85">
            <v>106030008</v>
          </cell>
        </row>
        <row r="86">
          <cell r="B86">
            <v>106030009</v>
          </cell>
        </row>
        <row r="87">
          <cell r="B87">
            <v>106036023</v>
          </cell>
        </row>
        <row r="88">
          <cell r="B88">
            <v>106037002</v>
          </cell>
        </row>
        <row r="89">
          <cell r="B89">
            <v>106037003</v>
          </cell>
        </row>
        <row r="90">
          <cell r="B90">
            <v>106037339</v>
          </cell>
        </row>
        <row r="91">
          <cell r="B91">
            <v>106037350</v>
          </cell>
        </row>
        <row r="92">
          <cell r="B92">
            <v>106065010</v>
          </cell>
        </row>
        <row r="93">
          <cell r="B93">
            <v>106098050</v>
          </cell>
        </row>
        <row r="94">
          <cell r="B94">
            <v>106106002</v>
          </cell>
        </row>
        <row r="95">
          <cell r="B95">
            <v>107001509</v>
          </cell>
        </row>
        <row r="96">
          <cell r="B96">
            <v>109012004</v>
          </cell>
        </row>
        <row r="97">
          <cell r="B97">
            <v>109012006</v>
          </cell>
        </row>
        <row r="98">
          <cell r="B98">
            <v>109012015</v>
          </cell>
        </row>
        <row r="99">
          <cell r="B99">
            <v>109012018</v>
          </cell>
        </row>
        <row r="100">
          <cell r="B100">
            <v>109012111</v>
          </cell>
        </row>
        <row r="101">
          <cell r="B101">
            <v>109012116</v>
          </cell>
        </row>
        <row r="102">
          <cell r="B102">
            <v>109012121</v>
          </cell>
        </row>
        <row r="103">
          <cell r="B103">
            <v>109012126</v>
          </cell>
        </row>
        <row r="104">
          <cell r="B104">
            <v>109012128</v>
          </cell>
        </row>
        <row r="105">
          <cell r="B105">
            <v>109012129</v>
          </cell>
        </row>
        <row r="106">
          <cell r="B106">
            <v>109012130</v>
          </cell>
        </row>
        <row r="107">
          <cell r="B107">
            <v>109012131</v>
          </cell>
        </row>
        <row r="108">
          <cell r="B108">
            <v>109012133</v>
          </cell>
        </row>
        <row r="109">
          <cell r="B109">
            <v>109012134</v>
          </cell>
        </row>
        <row r="110">
          <cell r="B110">
            <v>109012136</v>
          </cell>
        </row>
        <row r="111">
          <cell r="B111">
            <v>109012137</v>
          </cell>
        </row>
        <row r="112">
          <cell r="B112">
            <v>109012139</v>
          </cell>
        </row>
        <row r="113">
          <cell r="B113">
            <v>109012143</v>
          </cell>
        </row>
        <row r="114">
          <cell r="B114">
            <v>109012153</v>
          </cell>
        </row>
        <row r="115">
          <cell r="B115">
            <v>109012154</v>
          </cell>
        </row>
        <row r="116">
          <cell r="B116">
            <v>109012159</v>
          </cell>
        </row>
        <row r="117">
          <cell r="B117">
            <v>109012160</v>
          </cell>
        </row>
        <row r="118">
          <cell r="B118">
            <v>109012162</v>
          </cell>
        </row>
        <row r="119">
          <cell r="B119">
            <v>109012194</v>
          </cell>
        </row>
        <row r="120">
          <cell r="B120">
            <v>109012195</v>
          </cell>
        </row>
        <row r="121">
          <cell r="B121">
            <v>109012196</v>
          </cell>
        </row>
        <row r="122">
          <cell r="B122">
            <v>109012203</v>
          </cell>
        </row>
        <row r="123">
          <cell r="B123">
            <v>109012204</v>
          </cell>
        </row>
        <row r="124">
          <cell r="B124">
            <v>109012207</v>
          </cell>
        </row>
        <row r="125">
          <cell r="B125">
            <v>109012209</v>
          </cell>
        </row>
        <row r="126">
          <cell r="B126">
            <v>109012213</v>
          </cell>
        </row>
        <row r="127">
          <cell r="B127">
            <v>109012215</v>
          </cell>
        </row>
        <row r="128">
          <cell r="B128">
            <v>109012201</v>
          </cell>
        </row>
        <row r="129">
          <cell r="B129">
            <v>109012220</v>
          </cell>
        </row>
        <row r="130">
          <cell r="B130">
            <v>109012221</v>
          </cell>
        </row>
        <row r="131">
          <cell r="B131">
            <v>109012231</v>
          </cell>
        </row>
        <row r="132">
          <cell r="B132">
            <v>109012233</v>
          </cell>
        </row>
        <row r="133">
          <cell r="B133">
            <v>109012408</v>
          </cell>
        </row>
        <row r="134">
          <cell r="B134">
            <v>109012410</v>
          </cell>
        </row>
        <row r="135">
          <cell r="B135">
            <v>109019338</v>
          </cell>
        </row>
        <row r="136">
          <cell r="B136">
            <v>109019339</v>
          </cell>
        </row>
        <row r="137">
          <cell r="B137">
            <v>111123008</v>
          </cell>
        </row>
        <row r="138">
          <cell r="B138">
            <v>111123011</v>
          </cell>
        </row>
        <row r="139">
          <cell r="B139">
            <v>111123518</v>
          </cell>
        </row>
        <row r="140">
          <cell r="B140">
            <v>111123554</v>
          </cell>
        </row>
        <row r="141">
          <cell r="B141">
            <v>201005006</v>
          </cell>
        </row>
        <row r="142">
          <cell r="B142">
            <v>201028033</v>
          </cell>
        </row>
        <row r="143">
          <cell r="B143">
            <v>203023313</v>
          </cell>
        </row>
        <row r="144">
          <cell r="B144">
            <v>203023314</v>
          </cell>
        </row>
        <row r="145">
          <cell r="B145">
            <v>203023315</v>
          </cell>
        </row>
        <row r="146">
          <cell r="B146">
            <v>203023316</v>
          </cell>
        </row>
        <row r="147">
          <cell r="B147">
            <v>203023317</v>
          </cell>
        </row>
        <row r="148">
          <cell r="B148">
            <v>203023319</v>
          </cell>
        </row>
        <row r="149">
          <cell r="B149">
            <v>203023324</v>
          </cell>
        </row>
        <row r="150">
          <cell r="B150">
            <v>203023325</v>
          </cell>
        </row>
        <row r="151">
          <cell r="B151">
            <v>203023326</v>
          </cell>
        </row>
        <row r="152">
          <cell r="B152">
            <v>203023327</v>
          </cell>
        </row>
        <row r="153">
          <cell r="B153">
            <v>203023330</v>
          </cell>
        </row>
        <row r="154">
          <cell r="B154">
            <v>203023331</v>
          </cell>
        </row>
        <row r="155">
          <cell r="B155">
            <v>203023336</v>
          </cell>
        </row>
        <row r="156">
          <cell r="B156">
            <v>203023337</v>
          </cell>
        </row>
        <row r="157">
          <cell r="B157">
            <v>203023341</v>
          </cell>
        </row>
        <row r="158">
          <cell r="B158">
            <v>203023347</v>
          </cell>
        </row>
        <row r="159">
          <cell r="B159">
            <v>203023348</v>
          </cell>
        </row>
        <row r="160">
          <cell r="B160">
            <v>203023350</v>
          </cell>
        </row>
        <row r="161">
          <cell r="B161">
            <v>203023351</v>
          </cell>
        </row>
        <row r="162">
          <cell r="B162">
            <v>203023352</v>
          </cell>
        </row>
        <row r="163">
          <cell r="B163">
            <v>203023353</v>
          </cell>
        </row>
        <row r="164">
          <cell r="B164">
            <v>203023370</v>
          </cell>
        </row>
        <row r="165">
          <cell r="B165">
            <v>203023386</v>
          </cell>
        </row>
        <row r="166">
          <cell r="B166">
            <v>203115001</v>
          </cell>
        </row>
        <row r="167">
          <cell r="B167">
            <v>301001011</v>
          </cell>
        </row>
        <row r="168">
          <cell r="B168">
            <v>303017055</v>
          </cell>
        </row>
        <row r="169">
          <cell r="B169">
            <v>303017549</v>
          </cell>
        </row>
        <row r="170">
          <cell r="B170">
            <v>304016174</v>
          </cell>
        </row>
        <row r="171">
          <cell r="B171">
            <v>304016177</v>
          </cell>
        </row>
        <row r="172">
          <cell r="B172">
            <v>304016178</v>
          </cell>
        </row>
        <row r="173">
          <cell r="B173">
            <v>305011452</v>
          </cell>
        </row>
        <row r="174">
          <cell r="B174">
            <v>305011453</v>
          </cell>
        </row>
        <row r="175">
          <cell r="B175">
            <v>307032229</v>
          </cell>
        </row>
        <row r="176">
          <cell r="B176">
            <v>308003061</v>
          </cell>
        </row>
        <row r="177">
          <cell r="B177">
            <v>308007074</v>
          </cell>
        </row>
        <row r="178">
          <cell r="B178">
            <v>308010108</v>
          </cell>
        </row>
        <row r="179">
          <cell r="B179">
            <v>308010216</v>
          </cell>
        </row>
        <row r="180">
          <cell r="B180">
            <v>308020040</v>
          </cell>
        </row>
        <row r="181">
          <cell r="B181">
            <v>308026001</v>
          </cell>
        </row>
        <row r="182">
          <cell r="B182">
            <v>308026002</v>
          </cell>
        </row>
        <row r="183">
          <cell r="B183">
            <v>308026109</v>
          </cell>
        </row>
        <row r="184">
          <cell r="B184">
            <v>308033001</v>
          </cell>
        </row>
        <row r="185">
          <cell r="B185">
            <v>309019298</v>
          </cell>
        </row>
        <row r="186">
          <cell r="B186">
            <v>309019299</v>
          </cell>
        </row>
        <row r="187">
          <cell r="B187">
            <v>309019300</v>
          </cell>
        </row>
        <row r="188">
          <cell r="B188">
            <v>309019302</v>
          </cell>
        </row>
        <row r="189">
          <cell r="B189">
            <v>309019303</v>
          </cell>
        </row>
        <row r="190">
          <cell r="B190">
            <v>309019305</v>
          </cell>
        </row>
        <row r="191">
          <cell r="B191">
            <v>309019308</v>
          </cell>
        </row>
        <row r="192">
          <cell r="B192">
            <v>309019309</v>
          </cell>
        </row>
        <row r="193">
          <cell r="B193">
            <v>309033200</v>
          </cell>
        </row>
        <row r="194">
          <cell r="B194">
            <v>309033202</v>
          </cell>
        </row>
        <row r="195">
          <cell r="B195">
            <v>310012446</v>
          </cell>
        </row>
        <row r="196">
          <cell r="B196">
            <v>312039425</v>
          </cell>
        </row>
        <row r="197">
          <cell r="B197">
            <v>312040165</v>
          </cell>
        </row>
        <row r="198">
          <cell r="B198">
            <v>312041077</v>
          </cell>
        </row>
        <row r="199">
          <cell r="B199">
            <v>313017536</v>
          </cell>
        </row>
        <row r="200">
          <cell r="B200">
            <v>315002001</v>
          </cell>
        </row>
        <row r="201">
          <cell r="B201">
            <v>317103001</v>
          </cell>
        </row>
        <row r="202">
          <cell r="B202">
            <v>317103002</v>
          </cell>
        </row>
        <row r="203">
          <cell r="B203">
            <v>318001001</v>
          </cell>
        </row>
        <row r="204">
          <cell r="B204">
            <v>318002001</v>
          </cell>
        </row>
        <row r="205">
          <cell r="B205">
            <v>319001001</v>
          </cell>
        </row>
        <row r="206">
          <cell r="B206">
            <v>319002001</v>
          </cell>
        </row>
        <row r="207">
          <cell r="B207">
            <v>401007037</v>
          </cell>
        </row>
        <row r="208">
          <cell r="B208">
            <v>401007038</v>
          </cell>
        </row>
        <row r="209">
          <cell r="B209">
            <v>401009005</v>
          </cell>
        </row>
        <row r="210">
          <cell r="B210">
            <v>401086045</v>
          </cell>
        </row>
        <row r="211">
          <cell r="B211">
            <v>401086046</v>
          </cell>
        </row>
        <row r="212">
          <cell r="B212">
            <v>402011034</v>
          </cell>
        </row>
        <row r="213">
          <cell r="B213">
            <v>402015002</v>
          </cell>
        </row>
        <row r="214">
          <cell r="B214">
            <v>402015006</v>
          </cell>
        </row>
        <row r="215">
          <cell r="B215">
            <v>402015007</v>
          </cell>
        </row>
        <row r="216">
          <cell r="B216">
            <v>402015015</v>
          </cell>
        </row>
        <row r="217">
          <cell r="B217">
            <v>402044268</v>
          </cell>
        </row>
        <row r="218">
          <cell r="B218">
            <v>402044275</v>
          </cell>
        </row>
        <row r="219">
          <cell r="B219">
            <v>402044471</v>
          </cell>
        </row>
        <row r="220">
          <cell r="B220">
            <v>402046006</v>
          </cell>
        </row>
        <row r="221">
          <cell r="B221">
            <v>402046007</v>
          </cell>
        </row>
        <row r="222">
          <cell r="B222">
            <v>402046009</v>
          </cell>
        </row>
        <row r="223">
          <cell r="B223">
            <v>402046010</v>
          </cell>
        </row>
        <row r="224">
          <cell r="B224">
            <v>402046011</v>
          </cell>
        </row>
        <row r="225">
          <cell r="B225">
            <v>402046012</v>
          </cell>
        </row>
        <row r="226">
          <cell r="B226">
            <v>402046013</v>
          </cell>
        </row>
        <row r="227">
          <cell r="B227">
            <v>402046014</v>
          </cell>
        </row>
        <row r="228">
          <cell r="B228">
            <v>402046015</v>
          </cell>
        </row>
        <row r="229">
          <cell r="B229">
            <v>402046016</v>
          </cell>
        </row>
        <row r="230">
          <cell r="B230">
            <v>402046017</v>
          </cell>
        </row>
        <row r="231">
          <cell r="B231">
            <v>402046018</v>
          </cell>
        </row>
        <row r="232">
          <cell r="B232">
            <v>402052063</v>
          </cell>
        </row>
        <row r="233">
          <cell r="B233">
            <v>402052068</v>
          </cell>
        </row>
        <row r="234">
          <cell r="B234">
            <v>402052069</v>
          </cell>
        </row>
        <row r="235">
          <cell r="B235">
            <v>402052073</v>
          </cell>
        </row>
        <row r="236">
          <cell r="B236">
            <v>402052089</v>
          </cell>
        </row>
        <row r="237">
          <cell r="B237">
            <v>402067036</v>
          </cell>
        </row>
        <row r="238">
          <cell r="B238">
            <v>402068106</v>
          </cell>
        </row>
        <row r="239">
          <cell r="B239">
            <v>402068108</v>
          </cell>
        </row>
        <row r="240">
          <cell r="B240">
            <v>402068109</v>
          </cell>
        </row>
        <row r="241">
          <cell r="B241">
            <v>402068110</v>
          </cell>
        </row>
        <row r="242">
          <cell r="B242">
            <v>402068113</v>
          </cell>
        </row>
        <row r="243">
          <cell r="B243">
            <v>402068116</v>
          </cell>
        </row>
        <row r="244">
          <cell r="B244">
            <v>402069062</v>
          </cell>
        </row>
        <row r="245">
          <cell r="B245">
            <v>402069064</v>
          </cell>
        </row>
        <row r="246">
          <cell r="B246">
            <v>402069067</v>
          </cell>
        </row>
        <row r="247">
          <cell r="B247">
            <v>402069068</v>
          </cell>
        </row>
        <row r="248">
          <cell r="B248">
            <v>402069071</v>
          </cell>
        </row>
        <row r="249">
          <cell r="B249">
            <v>402069073</v>
          </cell>
        </row>
        <row r="250">
          <cell r="B250">
            <v>402069074</v>
          </cell>
        </row>
        <row r="251">
          <cell r="B251">
            <v>402069075</v>
          </cell>
        </row>
        <row r="252">
          <cell r="B252">
            <v>402102037</v>
          </cell>
        </row>
        <row r="253">
          <cell r="B253">
            <v>402102041</v>
          </cell>
        </row>
        <row r="254">
          <cell r="B254">
            <v>402102042</v>
          </cell>
        </row>
        <row r="255">
          <cell r="B255">
            <v>402102043</v>
          </cell>
        </row>
        <row r="256">
          <cell r="B256">
            <v>402102044</v>
          </cell>
        </row>
        <row r="257">
          <cell r="B257">
            <v>402117011</v>
          </cell>
        </row>
        <row r="258">
          <cell r="B258">
            <v>402117012</v>
          </cell>
        </row>
        <row r="259">
          <cell r="B259">
            <v>402117013</v>
          </cell>
        </row>
        <row r="260">
          <cell r="B260">
            <v>402117014</v>
          </cell>
        </row>
        <row r="261">
          <cell r="B261">
            <v>402117016</v>
          </cell>
        </row>
        <row r="262">
          <cell r="B262">
            <v>402117018</v>
          </cell>
        </row>
        <row r="263">
          <cell r="B263">
            <v>402117019</v>
          </cell>
        </row>
        <row r="264">
          <cell r="B264">
            <v>402117021</v>
          </cell>
        </row>
        <row r="265">
          <cell r="B265">
            <v>402117010</v>
          </cell>
        </row>
        <row r="266">
          <cell r="B266">
            <v>402117023</v>
          </cell>
        </row>
        <row r="267">
          <cell r="B267">
            <v>402117024</v>
          </cell>
        </row>
        <row r="268">
          <cell r="B268">
            <v>402128026</v>
          </cell>
        </row>
        <row r="269">
          <cell r="B269">
            <v>402128049</v>
          </cell>
        </row>
        <row r="270">
          <cell r="B270">
            <v>402128073</v>
          </cell>
        </row>
        <row r="271">
          <cell r="B271">
            <v>402128074</v>
          </cell>
        </row>
        <row r="272">
          <cell r="B272">
            <v>402128078</v>
          </cell>
        </row>
        <row r="273">
          <cell r="B273">
            <v>402128079</v>
          </cell>
        </row>
        <row r="274">
          <cell r="B274">
            <v>402131022</v>
          </cell>
        </row>
        <row r="275">
          <cell r="B275">
            <v>402131023</v>
          </cell>
        </row>
        <row r="276">
          <cell r="B276">
            <v>402131024</v>
          </cell>
        </row>
        <row r="277">
          <cell r="B277">
            <v>402131028</v>
          </cell>
        </row>
        <row r="278">
          <cell r="B278">
            <v>402131029</v>
          </cell>
        </row>
        <row r="279">
          <cell r="B279">
            <v>402131030</v>
          </cell>
        </row>
        <row r="280">
          <cell r="B280">
            <v>402140001</v>
          </cell>
        </row>
        <row r="281">
          <cell r="B281">
            <v>501009452</v>
          </cell>
        </row>
        <row r="282">
          <cell r="B282">
            <v>503031045</v>
          </cell>
        </row>
        <row r="283">
          <cell r="B283">
            <v>503031047</v>
          </cell>
        </row>
        <row r="284">
          <cell r="B284">
            <v>503031050</v>
          </cell>
        </row>
        <row r="285">
          <cell r="B285">
            <v>503031051</v>
          </cell>
        </row>
        <row r="286">
          <cell r="B286">
            <v>508024191</v>
          </cell>
        </row>
        <row r="287">
          <cell r="B287">
            <v>508024297</v>
          </cell>
        </row>
        <row r="288">
          <cell r="B288">
            <v>508033466</v>
          </cell>
        </row>
        <row r="289">
          <cell r="B289">
            <v>508033546</v>
          </cell>
        </row>
        <row r="290">
          <cell r="B290">
            <v>508033547</v>
          </cell>
        </row>
        <row r="291">
          <cell r="B291">
            <v>508033548</v>
          </cell>
        </row>
        <row r="292">
          <cell r="B292">
            <v>508033550</v>
          </cell>
        </row>
        <row r="293">
          <cell r="B293">
            <v>510032311</v>
          </cell>
        </row>
        <row r="294">
          <cell r="B294">
            <v>510032313</v>
          </cell>
        </row>
        <row r="295">
          <cell r="B295">
            <v>510032320</v>
          </cell>
        </row>
        <row r="296">
          <cell r="B296">
            <v>510032321</v>
          </cell>
        </row>
        <row r="297">
          <cell r="B297">
            <v>510032328</v>
          </cell>
        </row>
        <row r="298">
          <cell r="B298">
            <v>510037133</v>
          </cell>
        </row>
        <row r="299">
          <cell r="B299">
            <v>603013188</v>
          </cell>
        </row>
        <row r="300">
          <cell r="B300">
            <v>603013189</v>
          </cell>
        </row>
        <row r="301">
          <cell r="B301">
            <v>603013195</v>
          </cell>
        </row>
        <row r="302">
          <cell r="B302">
            <v>604010204</v>
          </cell>
        </row>
        <row r="303">
          <cell r="B303">
            <v>604010205</v>
          </cell>
        </row>
        <row r="304">
          <cell r="B304">
            <v>604010214</v>
          </cell>
        </row>
        <row r="305">
          <cell r="B305">
            <v>605027254</v>
          </cell>
        </row>
        <row r="306">
          <cell r="B306">
            <v>605028001</v>
          </cell>
        </row>
        <row r="307">
          <cell r="B307">
            <v>607064259</v>
          </cell>
        </row>
        <row r="308">
          <cell r="B308">
            <v>607064260</v>
          </cell>
        </row>
        <row r="309">
          <cell r="B309">
            <v>607078479</v>
          </cell>
        </row>
        <row r="310">
          <cell r="B310">
            <v>607078480</v>
          </cell>
        </row>
        <row r="311">
          <cell r="B311">
            <v>607078481</v>
          </cell>
        </row>
        <row r="312">
          <cell r="B312">
            <v>607078482</v>
          </cell>
        </row>
        <row r="313">
          <cell r="B313">
            <v>607078489</v>
          </cell>
        </row>
        <row r="314">
          <cell r="B314">
            <v>607078490</v>
          </cell>
        </row>
        <row r="315">
          <cell r="B315">
            <v>607078496</v>
          </cell>
        </row>
        <row r="316">
          <cell r="B316">
            <v>607113243</v>
          </cell>
        </row>
        <row r="317">
          <cell r="B317">
            <v>608035457</v>
          </cell>
        </row>
        <row r="318">
          <cell r="B318">
            <v>609090462</v>
          </cell>
        </row>
        <row r="319">
          <cell r="B319">
            <v>609090463</v>
          </cell>
        </row>
        <row r="320">
          <cell r="B320">
            <v>701045047</v>
          </cell>
        </row>
        <row r="321">
          <cell r="B321">
            <v>701045053</v>
          </cell>
        </row>
        <row r="322">
          <cell r="B322">
            <v>701045054</v>
          </cell>
        </row>
        <row r="323">
          <cell r="B323">
            <v>701045055</v>
          </cell>
        </row>
        <row r="324">
          <cell r="B324">
            <v>701045056</v>
          </cell>
        </row>
        <row r="325">
          <cell r="B325">
            <v>702017016</v>
          </cell>
        </row>
        <row r="326">
          <cell r="B326">
            <v>702017017</v>
          </cell>
        </row>
        <row r="327">
          <cell r="B327">
            <v>702017019</v>
          </cell>
        </row>
        <row r="328">
          <cell r="B328">
            <v>702017020</v>
          </cell>
        </row>
        <row r="329">
          <cell r="B329">
            <v>702017032</v>
          </cell>
        </row>
        <row r="330">
          <cell r="B330">
            <v>702017034</v>
          </cell>
        </row>
        <row r="331">
          <cell r="B331">
            <v>702018034</v>
          </cell>
        </row>
        <row r="332">
          <cell r="B332">
            <v>702018035</v>
          </cell>
        </row>
        <row r="333">
          <cell r="B333">
            <v>703023311</v>
          </cell>
        </row>
        <row r="334">
          <cell r="B334">
            <v>703023329</v>
          </cell>
        </row>
        <row r="335">
          <cell r="B335">
            <v>801004002</v>
          </cell>
        </row>
        <row r="336">
          <cell r="B336">
            <v>801007001</v>
          </cell>
        </row>
        <row r="337">
          <cell r="B337">
            <v>801007002</v>
          </cell>
        </row>
        <row r="338">
          <cell r="B338">
            <v>801007006</v>
          </cell>
        </row>
        <row r="339">
          <cell r="B339">
            <v>801013003</v>
          </cell>
        </row>
        <row r="340">
          <cell r="B340">
            <v>801024001</v>
          </cell>
        </row>
        <row r="341">
          <cell r="B341">
            <v>801024003</v>
          </cell>
        </row>
        <row r="342">
          <cell r="B342">
            <v>801024004</v>
          </cell>
        </row>
        <row r="343">
          <cell r="B343">
            <v>801024005</v>
          </cell>
        </row>
        <row r="344">
          <cell r="B344">
            <v>801031001</v>
          </cell>
        </row>
        <row r="345">
          <cell r="B345">
            <v>801032001</v>
          </cell>
        </row>
        <row r="346">
          <cell r="B346">
            <v>801032038</v>
          </cell>
        </row>
        <row r="347">
          <cell r="B347">
            <v>801032041</v>
          </cell>
        </row>
        <row r="348">
          <cell r="B348">
            <v>801032042</v>
          </cell>
        </row>
        <row r="349">
          <cell r="B349">
            <v>801032043</v>
          </cell>
        </row>
        <row r="350">
          <cell r="B350">
            <v>801032044</v>
          </cell>
        </row>
        <row r="351">
          <cell r="B351">
            <v>801032057</v>
          </cell>
        </row>
        <row r="352">
          <cell r="B352">
            <v>801032060</v>
          </cell>
        </row>
        <row r="353">
          <cell r="B353">
            <v>801032064</v>
          </cell>
        </row>
        <row r="354">
          <cell r="B354">
            <v>801034008</v>
          </cell>
        </row>
        <row r="355">
          <cell r="B355">
            <v>801038002</v>
          </cell>
        </row>
        <row r="356">
          <cell r="B356">
            <v>801056002</v>
          </cell>
        </row>
        <row r="357">
          <cell r="B357">
            <v>801058010</v>
          </cell>
        </row>
        <row r="358">
          <cell r="B358">
            <v>801058011</v>
          </cell>
        </row>
        <row r="359">
          <cell r="B359">
            <v>801058024</v>
          </cell>
        </row>
        <row r="360">
          <cell r="B360">
            <v>801058025</v>
          </cell>
        </row>
        <row r="361">
          <cell r="B361">
            <v>801058026</v>
          </cell>
        </row>
        <row r="362">
          <cell r="B362">
            <v>801058027</v>
          </cell>
        </row>
        <row r="363">
          <cell r="B363">
            <v>801058028</v>
          </cell>
        </row>
        <row r="364">
          <cell r="B364">
            <v>801059002</v>
          </cell>
        </row>
        <row r="365">
          <cell r="B365">
            <v>801059003</v>
          </cell>
        </row>
        <row r="366">
          <cell r="B366">
            <v>801066001</v>
          </cell>
        </row>
        <row r="367">
          <cell r="B367">
            <v>801066002</v>
          </cell>
        </row>
        <row r="368">
          <cell r="B368">
            <v>801066003</v>
          </cell>
        </row>
        <row r="369">
          <cell r="B369">
            <v>801068013</v>
          </cell>
        </row>
        <row r="370">
          <cell r="B370">
            <v>801068020</v>
          </cell>
        </row>
        <row r="371">
          <cell r="B371">
            <v>801070003</v>
          </cell>
        </row>
        <row r="372">
          <cell r="B372">
            <v>801079001</v>
          </cell>
        </row>
        <row r="373">
          <cell r="B373">
            <v>801079003</v>
          </cell>
        </row>
        <row r="374">
          <cell r="B374">
            <v>801079004</v>
          </cell>
        </row>
        <row r="375">
          <cell r="B375">
            <v>801080001</v>
          </cell>
        </row>
        <row r="376">
          <cell r="B376">
            <v>801084038</v>
          </cell>
        </row>
        <row r="377">
          <cell r="B377">
            <v>801084041</v>
          </cell>
        </row>
        <row r="378">
          <cell r="B378">
            <v>801084042</v>
          </cell>
        </row>
        <row r="379">
          <cell r="B379">
            <v>801084063</v>
          </cell>
        </row>
        <row r="380">
          <cell r="B380">
            <v>801085002</v>
          </cell>
        </row>
        <row r="381">
          <cell r="B381">
            <v>801085010</v>
          </cell>
        </row>
        <row r="382">
          <cell r="B382">
            <v>801086009</v>
          </cell>
        </row>
        <row r="383">
          <cell r="B383">
            <v>801086017</v>
          </cell>
        </row>
        <row r="384">
          <cell r="B384">
            <v>801088002</v>
          </cell>
        </row>
        <row r="385">
          <cell r="B385">
            <v>801088003</v>
          </cell>
        </row>
        <row r="386">
          <cell r="B386">
            <v>801088004</v>
          </cell>
        </row>
        <row r="387">
          <cell r="B387">
            <v>801088005</v>
          </cell>
        </row>
        <row r="388">
          <cell r="B388">
            <v>801088006</v>
          </cell>
        </row>
        <row r="389">
          <cell r="B389">
            <v>801088007</v>
          </cell>
        </row>
        <row r="390">
          <cell r="B390">
            <v>801093002</v>
          </cell>
        </row>
        <row r="391">
          <cell r="B391">
            <v>801101003</v>
          </cell>
        </row>
        <row r="392">
          <cell r="B392">
            <v>801102002</v>
          </cell>
        </row>
        <row r="393">
          <cell r="B393">
            <v>801104019</v>
          </cell>
        </row>
        <row r="394">
          <cell r="B394">
            <v>801104020</v>
          </cell>
        </row>
        <row r="395">
          <cell r="B395">
            <v>801104039</v>
          </cell>
        </row>
        <row r="396">
          <cell r="B396">
            <v>801117005</v>
          </cell>
        </row>
        <row r="397">
          <cell r="B397">
            <v>801117011</v>
          </cell>
        </row>
        <row r="398">
          <cell r="B398">
            <v>801118011</v>
          </cell>
        </row>
        <row r="399">
          <cell r="B399">
            <v>801119001</v>
          </cell>
        </row>
        <row r="400">
          <cell r="B400">
            <v>801124001</v>
          </cell>
        </row>
        <row r="401">
          <cell r="B401">
            <v>801124003</v>
          </cell>
        </row>
        <row r="402">
          <cell r="B402">
            <v>801127231</v>
          </cell>
        </row>
        <row r="403">
          <cell r="B403">
            <v>801130001</v>
          </cell>
        </row>
        <row r="404">
          <cell r="B404">
            <v>801130002</v>
          </cell>
        </row>
        <row r="405">
          <cell r="B405">
            <v>801130003</v>
          </cell>
        </row>
        <row r="406">
          <cell r="B406">
            <v>801131004</v>
          </cell>
        </row>
        <row r="407">
          <cell r="B407">
            <v>801134009</v>
          </cell>
        </row>
        <row r="408">
          <cell r="B408">
            <v>801138097</v>
          </cell>
        </row>
        <row r="409">
          <cell r="B409">
            <v>801139046</v>
          </cell>
        </row>
        <row r="410">
          <cell r="B410">
            <v>801139047</v>
          </cell>
        </row>
        <row r="411">
          <cell r="B411">
            <v>801145029</v>
          </cell>
        </row>
        <row r="412">
          <cell r="B412">
            <v>801148367</v>
          </cell>
        </row>
        <row r="413">
          <cell r="B413">
            <v>801148368</v>
          </cell>
        </row>
        <row r="414">
          <cell r="B414">
            <v>801149243</v>
          </cell>
        </row>
        <row r="415">
          <cell r="B415">
            <v>801154008</v>
          </cell>
        </row>
        <row r="416">
          <cell r="B416">
            <v>801167002</v>
          </cell>
        </row>
        <row r="417">
          <cell r="B417">
            <v>801167003</v>
          </cell>
        </row>
        <row r="418">
          <cell r="B418">
            <v>801167004</v>
          </cell>
        </row>
        <row r="419">
          <cell r="B419">
            <v>801173004</v>
          </cell>
        </row>
        <row r="420">
          <cell r="B420">
            <v>801173006</v>
          </cell>
        </row>
        <row r="421">
          <cell r="B421">
            <v>801176012</v>
          </cell>
        </row>
        <row r="422">
          <cell r="B422">
            <v>801176128</v>
          </cell>
        </row>
        <row r="423">
          <cell r="B423">
            <v>801176129</v>
          </cell>
        </row>
        <row r="424">
          <cell r="B424">
            <v>801176130</v>
          </cell>
        </row>
        <row r="425">
          <cell r="B425">
            <v>801176131</v>
          </cell>
        </row>
        <row r="426">
          <cell r="B426">
            <v>801179045</v>
          </cell>
        </row>
        <row r="427">
          <cell r="B427">
            <v>801179046</v>
          </cell>
        </row>
        <row r="428">
          <cell r="B428">
            <v>801179047</v>
          </cell>
        </row>
        <row r="429">
          <cell r="B429">
            <v>801179048</v>
          </cell>
        </row>
        <row r="430">
          <cell r="B430">
            <v>801179049</v>
          </cell>
        </row>
        <row r="431">
          <cell r="B431">
            <v>801179050</v>
          </cell>
        </row>
        <row r="432">
          <cell r="B432">
            <v>801179051</v>
          </cell>
        </row>
        <row r="433">
          <cell r="B433">
            <v>801179053</v>
          </cell>
        </row>
        <row r="434">
          <cell r="B434">
            <v>801179054</v>
          </cell>
        </row>
        <row r="435">
          <cell r="B435">
            <v>801179055</v>
          </cell>
        </row>
        <row r="436">
          <cell r="B436">
            <v>801179056</v>
          </cell>
        </row>
        <row r="437">
          <cell r="B437">
            <v>801179180</v>
          </cell>
        </row>
        <row r="438">
          <cell r="B438">
            <v>801179184</v>
          </cell>
        </row>
        <row r="439">
          <cell r="B439">
            <v>801180013</v>
          </cell>
        </row>
        <row r="440">
          <cell r="B440">
            <v>801180014</v>
          </cell>
        </row>
        <row r="441">
          <cell r="B441">
            <v>801181003</v>
          </cell>
        </row>
        <row r="442">
          <cell r="B442">
            <v>801181005</v>
          </cell>
        </row>
        <row r="443">
          <cell r="B443">
            <v>801187001</v>
          </cell>
        </row>
        <row r="444">
          <cell r="B444">
            <v>801187002</v>
          </cell>
        </row>
        <row r="445">
          <cell r="B445">
            <v>801187003</v>
          </cell>
        </row>
        <row r="446">
          <cell r="B446">
            <v>801187004</v>
          </cell>
        </row>
        <row r="447">
          <cell r="B447">
            <v>801188001</v>
          </cell>
        </row>
        <row r="448">
          <cell r="B448">
            <v>801188002</v>
          </cell>
        </row>
        <row r="449">
          <cell r="B449">
            <v>801188003</v>
          </cell>
        </row>
        <row r="450">
          <cell r="B450">
            <v>801188004</v>
          </cell>
        </row>
        <row r="451">
          <cell r="B451">
            <v>801188005</v>
          </cell>
        </row>
        <row r="452">
          <cell r="B452">
            <v>801188006</v>
          </cell>
        </row>
        <row r="453">
          <cell r="B453">
            <v>801188007</v>
          </cell>
        </row>
        <row r="454">
          <cell r="B454">
            <v>801188008</v>
          </cell>
        </row>
        <row r="455">
          <cell r="B455">
            <v>801188009</v>
          </cell>
        </row>
        <row r="456">
          <cell r="B456">
            <v>801188010</v>
          </cell>
        </row>
        <row r="457">
          <cell r="B457">
            <v>801188011</v>
          </cell>
        </row>
        <row r="458">
          <cell r="B458">
            <v>801188012</v>
          </cell>
        </row>
        <row r="459">
          <cell r="B459">
            <v>801189001</v>
          </cell>
        </row>
        <row r="460">
          <cell r="B460">
            <v>801190001</v>
          </cell>
        </row>
        <row r="461">
          <cell r="B461">
            <v>801191001</v>
          </cell>
        </row>
        <row r="462">
          <cell r="B462">
            <v>801191002</v>
          </cell>
        </row>
        <row r="463">
          <cell r="B463">
            <v>801191003</v>
          </cell>
        </row>
        <row r="464">
          <cell r="B464">
            <v>801192001</v>
          </cell>
        </row>
        <row r="465">
          <cell r="B465">
            <v>801192002</v>
          </cell>
        </row>
        <row r="466">
          <cell r="B466">
            <v>801192003</v>
          </cell>
        </row>
        <row r="467">
          <cell r="B467">
            <v>801192004</v>
          </cell>
        </row>
        <row r="468">
          <cell r="B468">
            <v>801192005</v>
          </cell>
        </row>
        <row r="469">
          <cell r="B469">
            <v>801192006</v>
          </cell>
        </row>
        <row r="470">
          <cell r="B470">
            <v>801192007</v>
          </cell>
        </row>
        <row r="471">
          <cell r="B471">
            <v>801193001</v>
          </cell>
        </row>
        <row r="472">
          <cell r="B472">
            <v>801194002</v>
          </cell>
        </row>
        <row r="473">
          <cell r="B473">
            <v>801195001</v>
          </cell>
        </row>
        <row r="474">
          <cell r="B474">
            <v>801207004</v>
          </cell>
        </row>
        <row r="475">
          <cell r="B475">
            <v>801209001</v>
          </cell>
        </row>
        <row r="476">
          <cell r="B476">
            <v>801210006</v>
          </cell>
        </row>
        <row r="477">
          <cell r="B477">
            <v>801213010</v>
          </cell>
        </row>
        <row r="478">
          <cell r="B478">
            <v>801213011</v>
          </cell>
        </row>
        <row r="479">
          <cell r="B479">
            <v>801213012</v>
          </cell>
        </row>
        <row r="480">
          <cell r="B480">
            <v>801213013</v>
          </cell>
        </row>
        <row r="481">
          <cell r="B481">
            <v>801217001</v>
          </cell>
        </row>
        <row r="482">
          <cell r="B482">
            <v>801217002</v>
          </cell>
        </row>
        <row r="483">
          <cell r="B483">
            <v>801218001</v>
          </cell>
        </row>
        <row r="484">
          <cell r="B484">
            <v>801224003</v>
          </cell>
        </row>
        <row r="485">
          <cell r="B485">
            <v>801224004</v>
          </cell>
        </row>
        <row r="486">
          <cell r="B486">
            <v>801224005</v>
          </cell>
        </row>
        <row r="487">
          <cell r="B487">
            <v>801224006</v>
          </cell>
        </row>
        <row r="488">
          <cell r="B488">
            <v>801225001</v>
          </cell>
        </row>
        <row r="489">
          <cell r="B489">
            <v>801235004</v>
          </cell>
        </row>
        <row r="490">
          <cell r="B490">
            <v>801240001</v>
          </cell>
        </row>
        <row r="491">
          <cell r="B491">
            <v>801252002</v>
          </cell>
        </row>
        <row r="492">
          <cell r="B492">
            <v>801252003</v>
          </cell>
        </row>
        <row r="493">
          <cell r="B493">
            <v>801272007</v>
          </cell>
        </row>
        <row r="494">
          <cell r="B494">
            <v>801272008</v>
          </cell>
        </row>
        <row r="495">
          <cell r="B495">
            <v>801272009</v>
          </cell>
        </row>
        <row r="496">
          <cell r="B496">
            <v>801273001</v>
          </cell>
        </row>
        <row r="497">
          <cell r="B497">
            <v>801294001</v>
          </cell>
        </row>
        <row r="498">
          <cell r="B498">
            <v>1002044545</v>
          </cell>
        </row>
        <row r="499">
          <cell r="B499">
            <v>1002044546</v>
          </cell>
        </row>
        <row r="500">
          <cell r="B500">
            <v>1004002452</v>
          </cell>
        </row>
        <row r="501">
          <cell r="B501">
            <v>1004032001</v>
          </cell>
        </row>
        <row r="502">
          <cell r="B502">
            <v>1004032002</v>
          </cell>
        </row>
        <row r="503">
          <cell r="B503">
            <v>1005097448</v>
          </cell>
        </row>
        <row r="504">
          <cell r="B504">
            <v>1102068171</v>
          </cell>
        </row>
        <row r="505">
          <cell r="B505">
            <v>1202027022</v>
          </cell>
        </row>
        <row r="506">
          <cell r="B506">
            <v>1202027032</v>
          </cell>
        </row>
        <row r="507">
          <cell r="B507">
            <v>1202035022</v>
          </cell>
        </row>
        <row r="508">
          <cell r="B508">
            <v>1202035078</v>
          </cell>
        </row>
        <row r="509">
          <cell r="B509">
            <v>1202046089</v>
          </cell>
        </row>
        <row r="510">
          <cell r="B510">
            <v>1202047362</v>
          </cell>
        </row>
        <row r="511">
          <cell r="B511">
            <v>1202047363</v>
          </cell>
        </row>
        <row r="512">
          <cell r="B512">
            <v>313017532</v>
          </cell>
        </row>
        <row r="513">
          <cell r="B513">
            <v>1202056001</v>
          </cell>
        </row>
        <row r="514">
          <cell r="B514">
            <v>1301024037</v>
          </cell>
        </row>
        <row r="515">
          <cell r="B515">
            <v>1301025059</v>
          </cell>
        </row>
        <row r="516">
          <cell r="B516">
            <v>1301026015</v>
          </cell>
        </row>
        <row r="517">
          <cell r="B517">
            <v>1301026016</v>
          </cell>
        </row>
        <row r="518">
          <cell r="B518">
            <v>1301027062</v>
          </cell>
        </row>
        <row r="519">
          <cell r="B519">
            <v>1301031007</v>
          </cell>
        </row>
        <row r="520">
          <cell r="B520">
            <v>1301033001</v>
          </cell>
        </row>
        <row r="521">
          <cell r="B521">
            <v>1301033002</v>
          </cell>
        </row>
        <row r="522">
          <cell r="B522">
            <v>1302040211</v>
          </cell>
        </row>
        <row r="523">
          <cell r="B523">
            <v>1302057306</v>
          </cell>
        </row>
        <row r="524">
          <cell r="B524">
            <v>1302061075</v>
          </cell>
        </row>
        <row r="525">
          <cell r="B525">
            <v>1402020070</v>
          </cell>
        </row>
        <row r="526">
          <cell r="B526">
            <v>1402021284</v>
          </cell>
        </row>
        <row r="527">
          <cell r="B527">
            <v>1402021286</v>
          </cell>
        </row>
        <row r="528">
          <cell r="B528">
            <v>1402026042</v>
          </cell>
        </row>
        <row r="529">
          <cell r="B529">
            <v>1402037246</v>
          </cell>
        </row>
        <row r="530">
          <cell r="B530">
            <v>1402037247</v>
          </cell>
        </row>
        <row r="531">
          <cell r="B531">
            <v>1402037254</v>
          </cell>
        </row>
        <row r="532">
          <cell r="B532">
            <v>1402038291</v>
          </cell>
        </row>
        <row r="533">
          <cell r="B533">
            <v>1402038293</v>
          </cell>
        </row>
        <row r="534">
          <cell r="B534">
            <v>1402038295</v>
          </cell>
        </row>
        <row r="535">
          <cell r="B535">
            <v>1402043002</v>
          </cell>
        </row>
        <row r="536">
          <cell r="B536">
            <v>1403004040</v>
          </cell>
        </row>
        <row r="537">
          <cell r="B537">
            <v>1404043166</v>
          </cell>
        </row>
        <row r="538">
          <cell r="B538">
            <v>1404043168</v>
          </cell>
        </row>
        <row r="539">
          <cell r="B539">
            <v>1404045051</v>
          </cell>
        </row>
        <row r="540">
          <cell r="B540">
            <v>1404045053</v>
          </cell>
        </row>
        <row r="541">
          <cell r="B541">
            <v>1404062233</v>
          </cell>
        </row>
        <row r="542">
          <cell r="B542">
            <v>1404110092</v>
          </cell>
        </row>
        <row r="543">
          <cell r="B543">
            <v>1404111048</v>
          </cell>
        </row>
        <row r="544">
          <cell r="B544">
            <v>1404132044</v>
          </cell>
        </row>
        <row r="545">
          <cell r="B545">
            <v>1405008041</v>
          </cell>
        </row>
        <row r="546">
          <cell r="B546">
            <v>1405008440</v>
          </cell>
        </row>
        <row r="547">
          <cell r="B547">
            <v>1405100281</v>
          </cell>
        </row>
        <row r="548">
          <cell r="B548">
            <v>1405100282</v>
          </cell>
        </row>
        <row r="549">
          <cell r="B549">
            <v>1405100284</v>
          </cell>
        </row>
        <row r="550">
          <cell r="B550">
            <v>1406015411</v>
          </cell>
        </row>
        <row r="551">
          <cell r="B551">
            <v>1406016008</v>
          </cell>
        </row>
        <row r="552">
          <cell r="B552">
            <v>1406016010</v>
          </cell>
        </row>
        <row r="553">
          <cell r="B553">
            <v>1406016011</v>
          </cell>
        </row>
        <row r="554">
          <cell r="B554">
            <v>1408043433</v>
          </cell>
        </row>
        <row r="555">
          <cell r="B555">
            <v>1409001042</v>
          </cell>
        </row>
        <row r="556">
          <cell r="B556">
            <v>1410019467</v>
          </cell>
        </row>
        <row r="557">
          <cell r="B557">
            <v>1410019469</v>
          </cell>
        </row>
        <row r="558">
          <cell r="B558">
            <v>1411045512</v>
          </cell>
        </row>
        <row r="559">
          <cell r="B559">
            <v>1411045516</v>
          </cell>
        </row>
        <row r="560">
          <cell r="B560">
            <v>1502058511</v>
          </cell>
        </row>
        <row r="561">
          <cell r="B561">
            <v>1502058512</v>
          </cell>
        </row>
        <row r="562">
          <cell r="B562">
            <v>1502058514</v>
          </cell>
        </row>
        <row r="563">
          <cell r="B563">
            <v>1502104285</v>
          </cell>
        </row>
        <row r="564">
          <cell r="B564">
            <v>1701080084</v>
          </cell>
        </row>
        <row r="565">
          <cell r="B565">
            <v>1702001001</v>
          </cell>
        </row>
        <row r="566">
          <cell r="B566">
            <v>1702002001</v>
          </cell>
        </row>
        <row r="567">
          <cell r="B567">
            <v>1702022032</v>
          </cell>
        </row>
        <row r="568">
          <cell r="B568">
            <v>1702025286</v>
          </cell>
        </row>
        <row r="569">
          <cell r="B569">
            <v>1702025287</v>
          </cell>
        </row>
        <row r="570">
          <cell r="B570">
            <v>1702025288</v>
          </cell>
        </row>
        <row r="571">
          <cell r="B571">
            <v>1702025289</v>
          </cell>
        </row>
        <row r="572">
          <cell r="B572">
            <v>1702025290</v>
          </cell>
        </row>
        <row r="573">
          <cell r="B573">
            <v>1702025291</v>
          </cell>
        </row>
        <row r="574">
          <cell r="B574">
            <v>1702025292</v>
          </cell>
        </row>
        <row r="575">
          <cell r="B575">
            <v>1702028125</v>
          </cell>
        </row>
        <row r="576">
          <cell r="B576">
            <v>1702028126</v>
          </cell>
        </row>
        <row r="577">
          <cell r="B577">
            <v>1702028127</v>
          </cell>
        </row>
        <row r="578">
          <cell r="B578">
            <v>1702028128</v>
          </cell>
        </row>
        <row r="579">
          <cell r="B579">
            <v>1706029027</v>
          </cell>
        </row>
        <row r="580">
          <cell r="B580">
            <v>1703108362</v>
          </cell>
        </row>
        <row r="581">
          <cell r="B581">
            <v>1704006037</v>
          </cell>
        </row>
        <row r="582">
          <cell r="B582">
            <v>1704006038</v>
          </cell>
        </row>
        <row r="583">
          <cell r="B583">
            <v>1704006039</v>
          </cell>
        </row>
        <row r="584">
          <cell r="B584">
            <v>1704006040</v>
          </cell>
        </row>
        <row r="585">
          <cell r="B585">
            <v>1704006041</v>
          </cell>
        </row>
        <row r="586">
          <cell r="B586">
            <v>1704006042</v>
          </cell>
        </row>
        <row r="587">
          <cell r="B587">
            <v>1704006043</v>
          </cell>
        </row>
        <row r="588">
          <cell r="B588">
            <v>1704006044</v>
          </cell>
        </row>
        <row r="589">
          <cell r="B589">
            <v>1704006045</v>
          </cell>
        </row>
        <row r="590">
          <cell r="B590">
            <v>1704006046</v>
          </cell>
        </row>
        <row r="591">
          <cell r="B591">
            <v>1704006048</v>
          </cell>
        </row>
        <row r="592">
          <cell r="B592">
            <v>1706014060</v>
          </cell>
        </row>
        <row r="593">
          <cell r="B593">
            <v>1706036049</v>
          </cell>
        </row>
        <row r="594">
          <cell r="B594">
            <v>1708033031</v>
          </cell>
        </row>
        <row r="595">
          <cell r="B595">
            <v>1304005037</v>
          </cell>
        </row>
        <row r="596">
          <cell r="B596">
            <v>1304007396</v>
          </cell>
        </row>
        <row r="597">
          <cell r="B597">
            <v>1304018083</v>
          </cell>
        </row>
        <row r="598">
          <cell r="B598">
            <v>1807016032</v>
          </cell>
        </row>
        <row r="599">
          <cell r="B599" t="str">
            <v>1807016032</v>
          </cell>
        </row>
        <row r="600">
          <cell r="B600">
            <v>805002002</v>
          </cell>
        </row>
        <row r="601">
          <cell r="B601">
            <v>803017001</v>
          </cell>
        </row>
        <row r="602">
          <cell r="B602">
            <v>1203034353</v>
          </cell>
        </row>
        <row r="603">
          <cell r="B603">
            <v>1205006281</v>
          </cell>
        </row>
        <row r="604">
          <cell r="B604">
            <v>1205006282</v>
          </cell>
        </row>
        <row r="605">
          <cell r="B605">
            <v>1207037391</v>
          </cell>
        </row>
        <row r="606">
          <cell r="B606">
            <v>1207060368</v>
          </cell>
        </row>
        <row r="607">
          <cell r="B607">
            <v>1207053253</v>
          </cell>
        </row>
        <row r="608">
          <cell r="B608">
            <v>805001018</v>
          </cell>
        </row>
        <row r="609">
          <cell r="B609">
            <v>805004004</v>
          </cell>
        </row>
        <row r="610">
          <cell r="B610">
            <v>806003004</v>
          </cell>
        </row>
        <row r="611">
          <cell r="B611">
            <v>1210015254</v>
          </cell>
        </row>
        <row r="612">
          <cell r="B612">
            <v>805004006</v>
          </cell>
        </row>
        <row r="613">
          <cell r="B613">
            <v>1201020299</v>
          </cell>
        </row>
        <row r="614">
          <cell r="B614">
            <v>1211001004</v>
          </cell>
        </row>
        <row r="615">
          <cell r="B615">
            <v>1201015398</v>
          </cell>
        </row>
        <row r="616">
          <cell r="B616">
            <v>1201015400</v>
          </cell>
        </row>
        <row r="617">
          <cell r="B617">
            <v>805004005</v>
          </cell>
        </row>
        <row r="618">
          <cell r="B618">
            <v>1201020268</v>
          </cell>
        </row>
        <row r="619">
          <cell r="B619">
            <v>805001019</v>
          </cell>
        </row>
        <row r="620">
          <cell r="B620">
            <v>901038007</v>
          </cell>
        </row>
        <row r="621">
          <cell r="B621">
            <v>904114222</v>
          </cell>
        </row>
        <row r="622">
          <cell r="B622">
            <v>904114223</v>
          </cell>
        </row>
        <row r="623">
          <cell r="B623">
            <v>1210017016</v>
          </cell>
        </row>
        <row r="624">
          <cell r="B624">
            <v>1210023020</v>
          </cell>
        </row>
        <row r="625">
          <cell r="B625">
            <v>1803070114</v>
          </cell>
        </row>
        <row r="626">
          <cell r="B626">
            <v>1805006073</v>
          </cell>
        </row>
        <row r="627">
          <cell r="B627">
            <v>1807007043</v>
          </cell>
        </row>
        <row r="628">
          <cell r="B628">
            <v>1807013047</v>
          </cell>
        </row>
        <row r="629">
          <cell r="B629">
            <v>1807013048</v>
          </cell>
        </row>
        <row r="630">
          <cell r="B630">
            <v>1807126290</v>
          </cell>
        </row>
        <row r="631">
          <cell r="B631">
            <v>106107001</v>
          </cell>
        </row>
        <row r="632">
          <cell r="B632">
            <v>109019342</v>
          </cell>
        </row>
        <row r="633">
          <cell r="B633">
            <v>111123551</v>
          </cell>
        </row>
        <row r="634">
          <cell r="B634">
            <v>308010219</v>
          </cell>
        </row>
        <row r="635">
          <cell r="B635">
            <v>313017525</v>
          </cell>
        </row>
        <row r="636">
          <cell r="B636">
            <v>313017527</v>
          </cell>
        </row>
        <row r="637">
          <cell r="B637">
            <v>1202052040</v>
          </cell>
        </row>
        <row r="638">
          <cell r="B638">
            <v>314013001</v>
          </cell>
        </row>
        <row r="639">
          <cell r="B639">
            <v>402056007</v>
          </cell>
        </row>
        <row r="640">
          <cell r="B640">
            <v>402135001</v>
          </cell>
        </row>
        <row r="641">
          <cell r="B641">
            <v>501009299</v>
          </cell>
        </row>
        <row r="642">
          <cell r="B642">
            <v>501009457</v>
          </cell>
        </row>
        <row r="643">
          <cell r="B643">
            <v>501009458</v>
          </cell>
        </row>
        <row r="644">
          <cell r="B644">
            <v>501009459</v>
          </cell>
        </row>
        <row r="645">
          <cell r="B645">
            <v>501009460</v>
          </cell>
        </row>
        <row r="646">
          <cell r="B646">
            <v>501009461</v>
          </cell>
        </row>
        <row r="647">
          <cell r="B647">
            <v>501009462</v>
          </cell>
        </row>
        <row r="648">
          <cell r="B648">
            <v>501009463</v>
          </cell>
        </row>
        <row r="649">
          <cell r="B649">
            <v>502002010</v>
          </cell>
        </row>
        <row r="650">
          <cell r="B650">
            <v>502091510</v>
          </cell>
        </row>
        <row r="651">
          <cell r="B651">
            <v>502091511</v>
          </cell>
        </row>
        <row r="652">
          <cell r="B652">
            <v>502091512</v>
          </cell>
        </row>
        <row r="653">
          <cell r="B653">
            <v>503008119</v>
          </cell>
        </row>
        <row r="654">
          <cell r="B654">
            <v>503025541</v>
          </cell>
        </row>
        <row r="655">
          <cell r="B655">
            <v>504014001</v>
          </cell>
        </row>
        <row r="656">
          <cell r="B656">
            <v>506010009</v>
          </cell>
        </row>
        <row r="657">
          <cell r="B657">
            <v>506011006</v>
          </cell>
        </row>
        <row r="658">
          <cell r="B658">
            <v>506011007</v>
          </cell>
        </row>
        <row r="659">
          <cell r="B659">
            <v>506011013</v>
          </cell>
        </row>
        <row r="660">
          <cell r="B660">
            <v>506011015</v>
          </cell>
        </row>
        <row r="661">
          <cell r="B661">
            <v>506011016</v>
          </cell>
        </row>
        <row r="662">
          <cell r="B662">
            <v>506011017</v>
          </cell>
        </row>
        <row r="663">
          <cell r="B663">
            <v>506011018</v>
          </cell>
        </row>
        <row r="664">
          <cell r="B664">
            <v>506011020</v>
          </cell>
        </row>
        <row r="665">
          <cell r="B665">
            <v>506011035</v>
          </cell>
        </row>
        <row r="666">
          <cell r="B666">
            <v>506011036</v>
          </cell>
        </row>
        <row r="667">
          <cell r="B667">
            <v>506011037</v>
          </cell>
        </row>
        <row r="668">
          <cell r="B668">
            <v>506011038</v>
          </cell>
        </row>
        <row r="669">
          <cell r="B669">
            <v>506011039</v>
          </cell>
        </row>
        <row r="670">
          <cell r="B670">
            <v>506011040</v>
          </cell>
        </row>
        <row r="671">
          <cell r="B671">
            <v>506011041</v>
          </cell>
        </row>
        <row r="672">
          <cell r="B672">
            <v>506011042</v>
          </cell>
        </row>
        <row r="673">
          <cell r="B673">
            <v>506011043</v>
          </cell>
        </row>
        <row r="674">
          <cell r="B674">
            <v>506011044</v>
          </cell>
        </row>
        <row r="675">
          <cell r="B675">
            <v>506011045</v>
          </cell>
        </row>
        <row r="676">
          <cell r="B676">
            <v>506021030</v>
          </cell>
        </row>
        <row r="677">
          <cell r="B677">
            <v>506021032</v>
          </cell>
        </row>
        <row r="678">
          <cell r="B678">
            <v>506021033</v>
          </cell>
        </row>
        <row r="679">
          <cell r="B679">
            <v>506021034</v>
          </cell>
        </row>
        <row r="680">
          <cell r="B680">
            <v>506021035</v>
          </cell>
        </row>
        <row r="681">
          <cell r="B681">
            <v>506021036</v>
          </cell>
        </row>
        <row r="682">
          <cell r="B682">
            <v>506021037</v>
          </cell>
        </row>
        <row r="683">
          <cell r="B683">
            <v>506021038</v>
          </cell>
        </row>
        <row r="684">
          <cell r="B684">
            <v>506021039</v>
          </cell>
        </row>
        <row r="685">
          <cell r="B685">
            <v>506021041</v>
          </cell>
        </row>
        <row r="686">
          <cell r="B686">
            <v>506021042</v>
          </cell>
        </row>
        <row r="687">
          <cell r="B687">
            <v>506021044</v>
          </cell>
        </row>
        <row r="688">
          <cell r="B688">
            <v>506021045</v>
          </cell>
        </row>
        <row r="689">
          <cell r="B689">
            <v>506021046</v>
          </cell>
        </row>
        <row r="690">
          <cell r="B690">
            <v>506021047</v>
          </cell>
        </row>
        <row r="691">
          <cell r="B691">
            <v>506021060</v>
          </cell>
        </row>
        <row r="692">
          <cell r="B692">
            <v>506021061</v>
          </cell>
        </row>
        <row r="693">
          <cell r="B693">
            <v>506072396</v>
          </cell>
        </row>
        <row r="694">
          <cell r="B694">
            <v>506072397</v>
          </cell>
        </row>
        <row r="695">
          <cell r="B695">
            <v>506072402</v>
          </cell>
        </row>
        <row r="696">
          <cell r="B696">
            <v>506088029</v>
          </cell>
        </row>
        <row r="697">
          <cell r="B697">
            <v>506088030</v>
          </cell>
        </row>
        <row r="698">
          <cell r="B698">
            <v>506088031</v>
          </cell>
        </row>
        <row r="699">
          <cell r="B699">
            <v>506088032</v>
          </cell>
        </row>
        <row r="700">
          <cell r="B700">
            <v>506088033</v>
          </cell>
        </row>
        <row r="701">
          <cell r="B701">
            <v>506088034</v>
          </cell>
        </row>
        <row r="702">
          <cell r="B702">
            <v>506088035</v>
          </cell>
        </row>
        <row r="703">
          <cell r="B703">
            <v>506088036</v>
          </cell>
        </row>
        <row r="704">
          <cell r="B704">
            <v>506088037</v>
          </cell>
        </row>
        <row r="705">
          <cell r="B705">
            <v>506088038</v>
          </cell>
        </row>
        <row r="706">
          <cell r="B706">
            <v>506088039</v>
          </cell>
        </row>
        <row r="707">
          <cell r="B707">
            <v>506109299</v>
          </cell>
        </row>
        <row r="708">
          <cell r="B708">
            <v>506109300</v>
          </cell>
        </row>
        <row r="709">
          <cell r="B709">
            <v>506109301</v>
          </cell>
        </row>
        <row r="710">
          <cell r="B710">
            <v>506109304</v>
          </cell>
        </row>
        <row r="711">
          <cell r="B711">
            <v>506109305</v>
          </cell>
        </row>
        <row r="712">
          <cell r="B712">
            <v>506110001</v>
          </cell>
        </row>
        <row r="713">
          <cell r="B713">
            <v>506110002</v>
          </cell>
        </row>
        <row r="714">
          <cell r="B714">
            <v>506110003</v>
          </cell>
        </row>
        <row r="715">
          <cell r="B715">
            <v>507003012</v>
          </cell>
        </row>
        <row r="716">
          <cell r="B716">
            <v>507011041</v>
          </cell>
        </row>
        <row r="717">
          <cell r="B717">
            <v>507020067</v>
          </cell>
        </row>
        <row r="718">
          <cell r="B718">
            <v>507033044</v>
          </cell>
        </row>
        <row r="719">
          <cell r="B719">
            <v>507034035</v>
          </cell>
        </row>
        <row r="720">
          <cell r="B720">
            <v>507040050</v>
          </cell>
        </row>
        <row r="721">
          <cell r="B721">
            <v>507049001</v>
          </cell>
        </row>
        <row r="722">
          <cell r="B722">
            <v>507049002</v>
          </cell>
        </row>
        <row r="723">
          <cell r="B723">
            <v>508024190</v>
          </cell>
        </row>
        <row r="724">
          <cell r="B724">
            <v>509006169</v>
          </cell>
        </row>
        <row r="725">
          <cell r="B725">
            <v>510022180</v>
          </cell>
        </row>
        <row r="726">
          <cell r="B726">
            <v>510031213</v>
          </cell>
        </row>
        <row r="727">
          <cell r="B727">
            <v>510032043</v>
          </cell>
        </row>
        <row r="728">
          <cell r="B728">
            <v>510037129</v>
          </cell>
        </row>
        <row r="729">
          <cell r="B729">
            <v>510037130</v>
          </cell>
        </row>
        <row r="730">
          <cell r="B730">
            <v>510037135</v>
          </cell>
        </row>
        <row r="731">
          <cell r="B731">
            <v>510037136</v>
          </cell>
        </row>
        <row r="732">
          <cell r="B732">
            <v>510037137</v>
          </cell>
        </row>
        <row r="733">
          <cell r="B733">
            <v>510037138</v>
          </cell>
        </row>
        <row r="734">
          <cell r="B734">
            <v>510037139</v>
          </cell>
        </row>
        <row r="735">
          <cell r="B735">
            <v>510037140</v>
          </cell>
        </row>
        <row r="736">
          <cell r="B736">
            <v>510037141</v>
          </cell>
        </row>
        <row r="737">
          <cell r="B737">
            <v>510037142</v>
          </cell>
        </row>
        <row r="738">
          <cell r="B738">
            <v>510037143</v>
          </cell>
        </row>
        <row r="739">
          <cell r="B739">
            <v>510037144</v>
          </cell>
        </row>
        <row r="740">
          <cell r="B740">
            <v>510037145</v>
          </cell>
        </row>
        <row r="741">
          <cell r="B741">
            <v>510037146</v>
          </cell>
        </row>
        <row r="742">
          <cell r="B742">
            <v>510037147</v>
          </cell>
        </row>
        <row r="743">
          <cell r="B743">
            <v>510037148</v>
          </cell>
        </row>
        <row r="744">
          <cell r="B744">
            <v>510037149</v>
          </cell>
        </row>
        <row r="745">
          <cell r="B745">
            <v>510037150</v>
          </cell>
        </row>
        <row r="746">
          <cell r="B746">
            <v>510037151</v>
          </cell>
        </row>
        <row r="747">
          <cell r="B747">
            <v>510037152</v>
          </cell>
        </row>
        <row r="748">
          <cell r="B748">
            <v>510038099</v>
          </cell>
        </row>
        <row r="749">
          <cell r="B749">
            <v>510038101</v>
          </cell>
        </row>
        <row r="750">
          <cell r="B750">
            <v>510040252</v>
          </cell>
        </row>
        <row r="751">
          <cell r="B751">
            <v>510040253</v>
          </cell>
        </row>
        <row r="752">
          <cell r="B752">
            <v>510041215</v>
          </cell>
        </row>
        <row r="753">
          <cell r="B753">
            <v>510041222</v>
          </cell>
        </row>
        <row r="754">
          <cell r="B754">
            <v>510042217</v>
          </cell>
        </row>
        <row r="755">
          <cell r="B755">
            <v>510043254</v>
          </cell>
        </row>
        <row r="756">
          <cell r="B756">
            <v>511017080</v>
          </cell>
        </row>
        <row r="757">
          <cell r="B757">
            <v>513001454</v>
          </cell>
        </row>
        <row r="758">
          <cell r="B758">
            <v>513001457</v>
          </cell>
        </row>
        <row r="759">
          <cell r="B759">
            <v>513001458</v>
          </cell>
        </row>
        <row r="760">
          <cell r="B760">
            <v>513001460</v>
          </cell>
        </row>
        <row r="761">
          <cell r="B761">
            <v>513001461</v>
          </cell>
        </row>
        <row r="762">
          <cell r="B762">
            <v>514001001</v>
          </cell>
        </row>
        <row r="763">
          <cell r="B763">
            <v>601011071</v>
          </cell>
        </row>
        <row r="764">
          <cell r="B764">
            <v>801079015</v>
          </cell>
        </row>
        <row r="765">
          <cell r="B765">
            <v>801079016</v>
          </cell>
        </row>
        <row r="766">
          <cell r="B766">
            <v>801079017</v>
          </cell>
        </row>
        <row r="767">
          <cell r="B767">
            <v>801079018</v>
          </cell>
        </row>
        <row r="768">
          <cell r="B768">
            <v>801079019</v>
          </cell>
        </row>
        <row r="769">
          <cell r="B769">
            <v>801079020</v>
          </cell>
        </row>
        <row r="770">
          <cell r="B770">
            <v>801196001</v>
          </cell>
        </row>
        <row r="771">
          <cell r="B771">
            <v>801199007</v>
          </cell>
        </row>
        <row r="772">
          <cell r="B772">
            <v>801199008</v>
          </cell>
        </row>
        <row r="773">
          <cell r="B773">
            <v>801199009</v>
          </cell>
        </row>
        <row r="774">
          <cell r="B774">
            <v>801199010</v>
          </cell>
        </row>
        <row r="775">
          <cell r="B775">
            <v>903094294</v>
          </cell>
        </row>
        <row r="776">
          <cell r="B776">
            <v>903094297</v>
          </cell>
        </row>
        <row r="777">
          <cell r="B777">
            <v>903094299</v>
          </cell>
        </row>
        <row r="778">
          <cell r="B778">
            <v>903094302</v>
          </cell>
        </row>
        <row r="779">
          <cell r="B779">
            <v>903094432</v>
          </cell>
        </row>
        <row r="780">
          <cell r="B780">
            <v>1102068022</v>
          </cell>
        </row>
        <row r="781">
          <cell r="B781">
            <v>1401004132</v>
          </cell>
        </row>
        <row r="782">
          <cell r="B782">
            <v>1402029029</v>
          </cell>
        </row>
        <row r="783">
          <cell r="B783">
            <v>1402030012</v>
          </cell>
        </row>
        <row r="784">
          <cell r="B784">
            <v>1501085001</v>
          </cell>
        </row>
        <row r="785">
          <cell r="B785">
            <v>1602002001</v>
          </cell>
        </row>
        <row r="786">
          <cell r="B786">
            <v>1614001142</v>
          </cell>
        </row>
        <row r="787">
          <cell r="B787">
            <v>1614003180</v>
          </cell>
        </row>
        <row r="788">
          <cell r="B788">
            <v>1614004407</v>
          </cell>
        </row>
        <row r="789">
          <cell r="B789">
            <v>1614004410</v>
          </cell>
        </row>
        <row r="790">
          <cell r="B790">
            <v>1615010001</v>
          </cell>
        </row>
        <row r="791">
          <cell r="B791">
            <v>1615013269</v>
          </cell>
        </row>
        <row r="792">
          <cell r="B792">
            <v>1615013270</v>
          </cell>
        </row>
        <row r="793">
          <cell r="B793">
            <v>1615017140</v>
          </cell>
        </row>
        <row r="794">
          <cell r="B794">
            <v>1627058002</v>
          </cell>
        </row>
        <row r="795">
          <cell r="B795">
            <v>1629001007</v>
          </cell>
        </row>
        <row r="796">
          <cell r="B796">
            <v>1632004002</v>
          </cell>
        </row>
        <row r="797">
          <cell r="B797">
            <v>1701005001</v>
          </cell>
        </row>
        <row r="798">
          <cell r="B798">
            <v>1701013016</v>
          </cell>
        </row>
        <row r="799">
          <cell r="B799">
            <v>1701095478</v>
          </cell>
        </row>
        <row r="800">
          <cell r="B800">
            <v>1701099279</v>
          </cell>
        </row>
        <row r="801">
          <cell r="B801">
            <v>1702005040</v>
          </cell>
        </row>
        <row r="802">
          <cell r="B802">
            <v>1702005041</v>
          </cell>
        </row>
        <row r="803">
          <cell r="B803">
            <v>1702005043</v>
          </cell>
        </row>
        <row r="804">
          <cell r="B804">
            <v>1702007116</v>
          </cell>
        </row>
        <row r="805">
          <cell r="B805">
            <v>1702025293</v>
          </cell>
        </row>
        <row r="806">
          <cell r="B806">
            <v>1702032080</v>
          </cell>
        </row>
        <row r="807">
          <cell r="B807">
            <v>1702032081</v>
          </cell>
        </row>
        <row r="808">
          <cell r="B808">
            <v>1702032082</v>
          </cell>
        </row>
        <row r="809">
          <cell r="B809">
            <v>1702042200</v>
          </cell>
        </row>
        <row r="810">
          <cell r="B810">
            <v>1702042201</v>
          </cell>
        </row>
        <row r="811">
          <cell r="B811">
            <v>1702047001</v>
          </cell>
        </row>
        <row r="812">
          <cell r="B812">
            <v>1702047002</v>
          </cell>
        </row>
        <row r="813">
          <cell r="B813">
            <v>1702054001</v>
          </cell>
        </row>
        <row r="814">
          <cell r="B814">
            <v>1703004001</v>
          </cell>
        </row>
        <row r="815">
          <cell r="B815">
            <v>1703004002</v>
          </cell>
        </row>
        <row r="816">
          <cell r="B816">
            <v>1703005018</v>
          </cell>
        </row>
        <row r="817">
          <cell r="B817">
            <v>1703005019</v>
          </cell>
        </row>
        <row r="818">
          <cell r="B818">
            <v>1703021013</v>
          </cell>
        </row>
        <row r="819">
          <cell r="B819">
            <v>1703034002</v>
          </cell>
        </row>
        <row r="820">
          <cell r="B820">
            <v>1703034003</v>
          </cell>
        </row>
        <row r="821">
          <cell r="B821">
            <v>1703035004</v>
          </cell>
        </row>
        <row r="822">
          <cell r="B822">
            <v>1703041002</v>
          </cell>
        </row>
        <row r="823">
          <cell r="B823">
            <v>1703041004</v>
          </cell>
        </row>
        <row r="824">
          <cell r="B824">
            <v>1703041006</v>
          </cell>
        </row>
        <row r="825">
          <cell r="B825">
            <v>1703042003</v>
          </cell>
        </row>
        <row r="826">
          <cell r="B826">
            <v>1703048009</v>
          </cell>
        </row>
        <row r="827">
          <cell r="B827">
            <v>1703049022</v>
          </cell>
        </row>
        <row r="828">
          <cell r="B828">
            <v>1703051004</v>
          </cell>
        </row>
        <row r="829">
          <cell r="B829">
            <v>1703073012</v>
          </cell>
        </row>
        <row r="830">
          <cell r="B830">
            <v>1703073013</v>
          </cell>
        </row>
        <row r="831">
          <cell r="B831">
            <v>1703075003</v>
          </cell>
        </row>
        <row r="832">
          <cell r="B832">
            <v>1703075004</v>
          </cell>
        </row>
        <row r="833">
          <cell r="B833">
            <v>1703079013</v>
          </cell>
        </row>
        <row r="834">
          <cell r="B834">
            <v>1703079015</v>
          </cell>
        </row>
        <row r="835">
          <cell r="B835">
            <v>1703079016</v>
          </cell>
        </row>
        <row r="836">
          <cell r="B836">
            <v>1703081006</v>
          </cell>
        </row>
        <row r="837">
          <cell r="B837">
            <v>1703082010</v>
          </cell>
        </row>
        <row r="838">
          <cell r="B838">
            <v>1703083008</v>
          </cell>
        </row>
        <row r="839">
          <cell r="B839">
            <v>1703086011</v>
          </cell>
        </row>
        <row r="840">
          <cell r="B840">
            <v>1703088001</v>
          </cell>
        </row>
        <row r="841">
          <cell r="B841">
            <v>1703088027</v>
          </cell>
        </row>
        <row r="842">
          <cell r="B842">
            <v>1703088028</v>
          </cell>
        </row>
        <row r="843">
          <cell r="B843">
            <v>1703088029</v>
          </cell>
        </row>
        <row r="844">
          <cell r="B844">
            <v>1703089005</v>
          </cell>
        </row>
        <row r="845">
          <cell r="B845">
            <v>1703089006</v>
          </cell>
        </row>
        <row r="846">
          <cell r="B846">
            <v>1703092006</v>
          </cell>
        </row>
        <row r="847">
          <cell r="B847">
            <v>1703092015</v>
          </cell>
        </row>
        <row r="848">
          <cell r="B848">
            <v>1703092026</v>
          </cell>
        </row>
        <row r="849">
          <cell r="B849">
            <v>1703093022</v>
          </cell>
        </row>
        <row r="850">
          <cell r="B850">
            <v>1703101008</v>
          </cell>
        </row>
        <row r="851">
          <cell r="B851">
            <v>1703105221</v>
          </cell>
        </row>
        <row r="852">
          <cell r="B852">
            <v>1703105222</v>
          </cell>
        </row>
        <row r="853">
          <cell r="B853">
            <v>1703106453</v>
          </cell>
        </row>
        <row r="854">
          <cell r="B854">
            <v>1703108353</v>
          </cell>
        </row>
        <row r="855">
          <cell r="B855">
            <v>1703130004</v>
          </cell>
        </row>
        <row r="856">
          <cell r="B856">
            <v>1703139001</v>
          </cell>
        </row>
        <row r="857">
          <cell r="B857">
            <v>1703139036</v>
          </cell>
        </row>
        <row r="858">
          <cell r="B858">
            <v>1703140001</v>
          </cell>
        </row>
        <row r="859">
          <cell r="B859">
            <v>1703143001</v>
          </cell>
        </row>
        <row r="860">
          <cell r="B860">
            <v>1704006035</v>
          </cell>
        </row>
        <row r="861">
          <cell r="B861">
            <v>1704006036</v>
          </cell>
        </row>
        <row r="862">
          <cell r="B862">
            <v>1706009034</v>
          </cell>
        </row>
        <row r="863">
          <cell r="B863">
            <v>1706009036</v>
          </cell>
        </row>
        <row r="864">
          <cell r="B864">
            <v>1706009037</v>
          </cell>
        </row>
        <row r="865">
          <cell r="B865">
            <v>1706009038</v>
          </cell>
        </row>
        <row r="866">
          <cell r="B866">
            <v>1706009039</v>
          </cell>
        </row>
        <row r="867">
          <cell r="B867">
            <v>1706009040</v>
          </cell>
        </row>
        <row r="868">
          <cell r="B868">
            <v>1706009041</v>
          </cell>
        </row>
        <row r="869">
          <cell r="B869">
            <v>1706009042</v>
          </cell>
        </row>
        <row r="870">
          <cell r="B870">
            <v>1706009064</v>
          </cell>
        </row>
        <row r="871">
          <cell r="B871">
            <v>1706014062</v>
          </cell>
        </row>
        <row r="872">
          <cell r="B872">
            <v>1706036025</v>
          </cell>
        </row>
        <row r="873">
          <cell r="B873">
            <v>1706036026</v>
          </cell>
        </row>
        <row r="874">
          <cell r="B874">
            <v>1706041001</v>
          </cell>
        </row>
        <row r="875">
          <cell r="B875">
            <v>1706041002</v>
          </cell>
        </row>
        <row r="876">
          <cell r="B876">
            <v>1706117001</v>
          </cell>
        </row>
        <row r="877">
          <cell r="B877">
            <v>1706118001</v>
          </cell>
        </row>
        <row r="878">
          <cell r="B878">
            <v>1708024091</v>
          </cell>
        </row>
        <row r="879">
          <cell r="B879">
            <v>1708026383</v>
          </cell>
        </row>
        <row r="880">
          <cell r="B880">
            <v>1708028125</v>
          </cell>
        </row>
        <row r="881">
          <cell r="B881">
            <v>1708033026</v>
          </cell>
        </row>
        <row r="882">
          <cell r="B882">
            <v>1708033027</v>
          </cell>
        </row>
        <row r="883">
          <cell r="B883">
            <v>1708034001</v>
          </cell>
        </row>
        <row r="884">
          <cell r="B884">
            <v>1708034003</v>
          </cell>
        </row>
        <row r="885">
          <cell r="B885">
            <v>1708037001</v>
          </cell>
        </row>
        <row r="886">
          <cell r="B886">
            <v>1709027380</v>
          </cell>
        </row>
        <row r="887">
          <cell r="B887">
            <v>1709028381</v>
          </cell>
        </row>
        <row r="888">
          <cell r="B888">
            <v>1709032239</v>
          </cell>
        </row>
        <row r="889">
          <cell r="B889">
            <v>1210026259</v>
          </cell>
        </row>
        <row r="890">
          <cell r="B890">
            <v>1703131016</v>
          </cell>
        </row>
        <row r="891">
          <cell r="B891">
            <v>1703131024</v>
          </cell>
        </row>
        <row r="892">
          <cell r="B892">
            <v>301002178</v>
          </cell>
        </row>
        <row r="893">
          <cell r="B893">
            <v>1703014006</v>
          </cell>
        </row>
        <row r="894">
          <cell r="B894">
            <v>1703014007</v>
          </cell>
        </row>
        <row r="895">
          <cell r="B895">
            <v>1703133003</v>
          </cell>
        </row>
        <row r="896">
          <cell r="B896">
            <v>1803033045</v>
          </cell>
        </row>
        <row r="897">
          <cell r="B897">
            <v>1805006074</v>
          </cell>
        </row>
        <row r="898">
          <cell r="B898">
            <v>1813033377</v>
          </cell>
        </row>
        <row r="899">
          <cell r="B899">
            <v>1813033383</v>
          </cell>
        </row>
        <row r="900">
          <cell r="B900">
            <v>1813033386</v>
          </cell>
        </row>
        <row r="901">
          <cell r="B901">
            <v>1813033387</v>
          </cell>
        </row>
        <row r="902">
          <cell r="B902">
            <v>1813033389</v>
          </cell>
        </row>
        <row r="903">
          <cell r="B903">
            <v>1813033390</v>
          </cell>
        </row>
        <row r="904">
          <cell r="B904">
            <v>1815008124</v>
          </cell>
        </row>
        <row r="905">
          <cell r="B905">
            <v>1815008125</v>
          </cell>
        </row>
        <row r="906">
          <cell r="B906">
            <v>1815145001</v>
          </cell>
        </row>
        <row r="907">
          <cell r="B907">
            <v>1815145003</v>
          </cell>
        </row>
        <row r="908">
          <cell r="B908">
            <v>1817003001</v>
          </cell>
        </row>
        <row r="909">
          <cell r="B909">
            <v>1829004002</v>
          </cell>
        </row>
        <row r="910">
          <cell r="B910">
            <v>1820001001</v>
          </cell>
        </row>
        <row r="911">
          <cell r="B911">
            <v>1820001002</v>
          </cell>
        </row>
        <row r="912">
          <cell r="B912">
            <v>1820002001</v>
          </cell>
        </row>
        <row r="913">
          <cell r="B913">
            <v>803003538</v>
          </cell>
        </row>
        <row r="914">
          <cell r="B914">
            <v>804001020</v>
          </cell>
        </row>
        <row r="915">
          <cell r="B915">
            <v>804001021</v>
          </cell>
        </row>
        <row r="916">
          <cell r="B916">
            <v>106019003</v>
          </cell>
        </row>
        <row r="917">
          <cell r="B917">
            <v>201110001</v>
          </cell>
        </row>
        <row r="918">
          <cell r="B918">
            <v>802003002</v>
          </cell>
        </row>
        <row r="919">
          <cell r="B919">
            <v>802003003</v>
          </cell>
        </row>
        <row r="920">
          <cell r="B920">
            <v>906034412</v>
          </cell>
        </row>
        <row r="921">
          <cell r="B921">
            <v>906034413</v>
          </cell>
        </row>
        <row r="922">
          <cell r="B922">
            <v>1606006001</v>
          </cell>
        </row>
        <row r="923">
          <cell r="B923">
            <v>1615010003</v>
          </cell>
        </row>
        <row r="924">
          <cell r="B924">
            <v>1615020001</v>
          </cell>
        </row>
        <row r="925">
          <cell r="B925">
            <v>1623004001</v>
          </cell>
        </row>
        <row r="926">
          <cell r="B926">
            <v>1207055196</v>
          </cell>
        </row>
        <row r="927">
          <cell r="B927">
            <v>1207055198</v>
          </cell>
        </row>
        <row r="928">
          <cell r="B928">
            <v>1207059393</v>
          </cell>
        </row>
        <row r="929">
          <cell r="B929">
            <v>1207060382</v>
          </cell>
        </row>
        <row r="930">
          <cell r="B930">
            <v>1403015002</v>
          </cell>
        </row>
        <row r="931">
          <cell r="B931">
            <v>803003112</v>
          </cell>
        </row>
        <row r="932">
          <cell r="B932">
            <v>1815019004</v>
          </cell>
        </row>
        <row r="933">
          <cell r="B933">
            <v>1403009176</v>
          </cell>
        </row>
        <row r="934">
          <cell r="B934">
            <v>1815019201</v>
          </cell>
        </row>
        <row r="935">
          <cell r="B935">
            <v>201105012</v>
          </cell>
        </row>
        <row r="936">
          <cell r="B936">
            <v>1210019387</v>
          </cell>
        </row>
        <row r="937">
          <cell r="B937">
            <v>1206010005</v>
          </cell>
        </row>
        <row r="938">
          <cell r="B938">
            <v>1815019202</v>
          </cell>
        </row>
        <row r="939">
          <cell r="B939">
            <v>1207053250</v>
          </cell>
        </row>
        <row r="940">
          <cell r="B940">
            <v>1210024001</v>
          </cell>
        </row>
        <row r="941">
          <cell r="B941">
            <v>1815019005</v>
          </cell>
        </row>
        <row r="942">
          <cell r="B942">
            <v>1614009003</v>
          </cell>
        </row>
        <row r="943">
          <cell r="B943">
            <v>402052061</v>
          </cell>
        </row>
        <row r="944">
          <cell r="B944">
            <v>402052064</v>
          </cell>
        </row>
        <row r="945">
          <cell r="B945">
            <v>1207055197</v>
          </cell>
        </row>
        <row r="946">
          <cell r="B946">
            <v>1614004310</v>
          </cell>
        </row>
        <row r="947">
          <cell r="B947">
            <v>1408043443</v>
          </cell>
        </row>
        <row r="948">
          <cell r="B948">
            <v>1701105004</v>
          </cell>
        </row>
        <row r="949">
          <cell r="B949">
            <v>1701105005</v>
          </cell>
        </row>
        <row r="950">
          <cell r="B950">
            <v>1207053102</v>
          </cell>
        </row>
        <row r="951">
          <cell r="B951">
            <v>1704006065</v>
          </cell>
        </row>
        <row r="952">
          <cell r="B952">
            <v>1704006094</v>
          </cell>
        </row>
        <row r="953">
          <cell r="B953">
            <v>1704006095</v>
          </cell>
        </row>
        <row r="954">
          <cell r="B954">
            <v>1704006096</v>
          </cell>
        </row>
        <row r="955">
          <cell r="B955">
            <v>1704006097</v>
          </cell>
        </row>
        <row r="956">
          <cell r="B956">
            <v>1704006039</v>
          </cell>
        </row>
        <row r="957">
          <cell r="B957">
            <v>1704006098</v>
          </cell>
        </row>
        <row r="958">
          <cell r="B958">
            <v>1704006099</v>
          </cell>
        </row>
        <row r="959">
          <cell r="B959">
            <v>1704006088</v>
          </cell>
        </row>
        <row r="960">
          <cell r="B960">
            <v>1704006067</v>
          </cell>
        </row>
        <row r="961">
          <cell r="B961">
            <v>1704006100</v>
          </cell>
        </row>
        <row r="962">
          <cell r="B962">
            <v>1704006101</v>
          </cell>
        </row>
        <row r="963">
          <cell r="B963">
            <v>1704006102</v>
          </cell>
        </row>
        <row r="964">
          <cell r="B964">
            <v>1704006049</v>
          </cell>
        </row>
        <row r="965">
          <cell r="B965">
            <v>1704006103</v>
          </cell>
        </row>
        <row r="966">
          <cell r="B966">
            <v>1704006104</v>
          </cell>
        </row>
        <row r="967">
          <cell r="B967">
            <v>1704006084</v>
          </cell>
        </row>
        <row r="968">
          <cell r="B968">
            <v>1704006056</v>
          </cell>
        </row>
        <row r="969">
          <cell r="B969">
            <v>1704006105</v>
          </cell>
        </row>
        <row r="970">
          <cell r="B970">
            <v>1704006106</v>
          </cell>
        </row>
        <row r="971">
          <cell r="B971">
            <v>1704006079</v>
          </cell>
        </row>
        <row r="972">
          <cell r="B972">
            <v>1704006107</v>
          </cell>
        </row>
        <row r="973">
          <cell r="B973">
            <v>1704006109</v>
          </cell>
        </row>
        <row r="974">
          <cell r="B974">
            <v>1704006050</v>
          </cell>
        </row>
        <row r="975">
          <cell r="B975">
            <v>1704006110</v>
          </cell>
        </row>
        <row r="976">
          <cell r="B976">
            <v>1704006111</v>
          </cell>
        </row>
        <row r="977">
          <cell r="B977">
            <v>1704006112</v>
          </cell>
        </row>
        <row r="978">
          <cell r="B978">
            <v>1704006113</v>
          </cell>
        </row>
        <row r="979">
          <cell r="B979">
            <v>1704006114</v>
          </cell>
        </row>
        <row r="980">
          <cell r="B980">
            <v>1704006115</v>
          </cell>
        </row>
        <row r="981">
          <cell r="B981">
            <v>1704006116</v>
          </cell>
        </row>
        <row r="982">
          <cell r="B982">
            <v>1704006058</v>
          </cell>
        </row>
        <row r="983">
          <cell r="B983">
            <v>1704006117</v>
          </cell>
        </row>
        <row r="984">
          <cell r="B984">
            <v>1704006118</v>
          </cell>
        </row>
        <row r="985">
          <cell r="B985">
            <v>1704006091</v>
          </cell>
        </row>
        <row r="986">
          <cell r="B986">
            <v>1704006119</v>
          </cell>
        </row>
        <row r="987">
          <cell r="B987">
            <v>1704006108</v>
          </cell>
        </row>
        <row r="988">
          <cell r="B988">
            <v>1704031030</v>
          </cell>
        </row>
        <row r="989">
          <cell r="B989">
            <v>1704031031</v>
          </cell>
        </row>
        <row r="990">
          <cell r="B990">
            <v>1704031032</v>
          </cell>
        </row>
        <row r="991">
          <cell r="B991">
            <v>1704031033</v>
          </cell>
        </row>
        <row r="992">
          <cell r="B992">
            <v>1704031034</v>
          </cell>
        </row>
        <row r="993">
          <cell r="B993">
            <v>1704031035</v>
          </cell>
        </row>
        <row r="994">
          <cell r="B994">
            <v>1704031036</v>
          </cell>
        </row>
        <row r="995">
          <cell r="B995">
            <v>1704031037</v>
          </cell>
        </row>
        <row r="996">
          <cell r="B996">
            <v>1704031038</v>
          </cell>
        </row>
        <row r="997">
          <cell r="B997">
            <v>1704031039</v>
          </cell>
        </row>
        <row r="998">
          <cell r="B998">
            <v>1207037048</v>
          </cell>
        </row>
        <row r="999">
          <cell r="B999">
            <v>806007258</v>
          </cell>
        </row>
        <row r="1000">
          <cell r="B1000">
            <v>1201009002</v>
          </cell>
        </row>
        <row r="1001">
          <cell r="B1001">
            <v>806007257</v>
          </cell>
        </row>
        <row r="1002">
          <cell r="B1002">
            <v>1201009003</v>
          </cell>
        </row>
        <row r="1003">
          <cell r="B1003">
            <v>1812008302</v>
          </cell>
        </row>
        <row r="1004">
          <cell r="B1004">
            <v>1203054008</v>
          </cell>
        </row>
        <row r="1005">
          <cell r="B1005">
            <v>1204005547</v>
          </cell>
        </row>
        <row r="1006">
          <cell r="B1006">
            <v>1703131025</v>
          </cell>
        </row>
        <row r="1007">
          <cell r="B1007">
            <v>1615008001</v>
          </cell>
        </row>
        <row r="1008">
          <cell r="B1008">
            <v>1208003004</v>
          </cell>
        </row>
        <row r="1009">
          <cell r="B1009">
            <v>1818001008</v>
          </cell>
        </row>
        <row r="1010">
          <cell r="B1010">
            <v>1815010001</v>
          </cell>
        </row>
        <row r="1011">
          <cell r="B1011">
            <v>1816001098</v>
          </cell>
        </row>
        <row r="1012">
          <cell r="B1012">
            <v>1816001099</v>
          </cell>
        </row>
        <row r="1013">
          <cell r="B1013">
            <v>801134010</v>
          </cell>
        </row>
        <row r="1014">
          <cell r="B1014">
            <v>1702134003</v>
          </cell>
        </row>
        <row r="1015">
          <cell r="B1015">
            <v>1615023001</v>
          </cell>
        </row>
        <row r="1016">
          <cell r="B1016">
            <v>806007044</v>
          </cell>
        </row>
        <row r="1017">
          <cell r="B1017">
            <v>1210020285</v>
          </cell>
        </row>
        <row r="1018">
          <cell r="B1018">
            <v>1210020295</v>
          </cell>
        </row>
        <row r="1019">
          <cell r="B1019">
            <v>1210020272</v>
          </cell>
        </row>
        <row r="1020">
          <cell r="B1020">
            <v>1815143002</v>
          </cell>
        </row>
        <row r="1021">
          <cell r="B1021">
            <v>109012136</v>
          </cell>
        </row>
        <row r="1022">
          <cell r="B1022">
            <v>109012115</v>
          </cell>
        </row>
        <row r="1023">
          <cell r="B1023">
            <v>109012017</v>
          </cell>
        </row>
        <row r="1024">
          <cell r="B1024">
            <v>109012207</v>
          </cell>
        </row>
        <row r="1025">
          <cell r="B1025">
            <v>1703108351</v>
          </cell>
        </row>
        <row r="1026">
          <cell r="B1026">
            <v>1605001001</v>
          </cell>
        </row>
        <row r="1027">
          <cell r="B1027">
            <v>1605005008</v>
          </cell>
        </row>
        <row r="1028">
          <cell r="B1028">
            <v>1605005009</v>
          </cell>
        </row>
        <row r="1029">
          <cell r="B1029">
            <v>1815145004</v>
          </cell>
        </row>
        <row r="1030">
          <cell r="B1030">
            <v>1607001003</v>
          </cell>
        </row>
        <row r="1031">
          <cell r="B1031">
            <v>1625006001</v>
          </cell>
        </row>
        <row r="1032">
          <cell r="B1032">
            <v>111123019</v>
          </cell>
        </row>
      </sheetData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NOBARI"/>
      <sheetName val="AN.GEGMA (2)"/>
      <sheetName val="SRULI"/>
      <sheetName val="TRANS (2)"/>
      <sheetName val="AN.GEGMA"/>
      <sheetName val="Sheet1"/>
      <sheetName val="3320 00 00"/>
      <sheetName val="81800200"/>
      <sheetName val="January"/>
      <sheetName val="February"/>
      <sheetName val="March"/>
      <sheetName val="April"/>
      <sheetName val="May"/>
      <sheetName val="June"/>
      <sheetName val="TRANS"/>
      <sheetName val="July"/>
      <sheetName val="August"/>
      <sheetName val="September"/>
      <sheetName val="October"/>
      <sheetName val="November"/>
      <sheetName val="December"/>
      <sheetName val="SASTARTO NASHTI"/>
      <sheetName val="BRUNVITI"/>
      <sheetName val="2.01.02"/>
      <sheetName val="1"/>
      <sheetName val="ANG GEGMA BOLO"/>
      <sheetName val="TRANZAQCIA BOLO"/>
      <sheetName val="BALANSI BOLO"/>
      <sheetName val="Статьи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kd-budget"/>
      <sheetName val="lkd"/>
      <sheetName val="moTxovna"/>
      <sheetName val="xelSekruleba"/>
      <sheetName val="gadaricxva"/>
      <sheetName val="cvlileba"/>
      <sheetName val="2009 wlis gegmidan"/>
      <sheetName val="Sheet2"/>
      <sheetName val="Links"/>
      <sheetName val="Lead"/>
    </sheetNames>
    <sheetDataSet>
      <sheetData sheetId="0"/>
      <sheetData sheetId="1">
        <row r="5">
          <cell r="B5" t="str">
            <v>2/010001</v>
          </cell>
        </row>
        <row r="6">
          <cell r="B6" t="str">
            <v>2/010004</v>
          </cell>
        </row>
        <row r="7">
          <cell r="B7" t="str">
            <v>2/110001</v>
          </cell>
        </row>
        <row r="8">
          <cell r="B8" t="str">
            <v>2/134000</v>
          </cell>
        </row>
        <row r="9">
          <cell r="B9" t="str">
            <v>2/030000</v>
          </cell>
        </row>
        <row r="10">
          <cell r="B10">
            <v>803003106</v>
          </cell>
        </row>
        <row r="11">
          <cell r="B11">
            <v>805001019</v>
          </cell>
        </row>
        <row r="12">
          <cell r="B12">
            <v>803003111</v>
          </cell>
        </row>
        <row r="13">
          <cell r="B13">
            <v>803003113</v>
          </cell>
        </row>
        <row r="14">
          <cell r="B14">
            <v>803003110</v>
          </cell>
        </row>
        <row r="15">
          <cell r="B15">
            <v>1807016032</v>
          </cell>
        </row>
        <row r="16">
          <cell r="B16">
            <v>1807016032</v>
          </cell>
        </row>
        <row r="17">
          <cell r="B17">
            <v>1304006395</v>
          </cell>
        </row>
        <row r="18">
          <cell r="B18">
            <v>1304005037</v>
          </cell>
        </row>
        <row r="19">
          <cell r="B19">
            <v>1304006396</v>
          </cell>
        </row>
        <row r="20">
          <cell r="B20">
            <v>1301023124</v>
          </cell>
        </row>
        <row r="21">
          <cell r="B21">
            <v>1301026015</v>
          </cell>
        </row>
        <row r="22">
          <cell r="B22">
            <v>1301024037</v>
          </cell>
        </row>
        <row r="23">
          <cell r="B23">
            <v>1301027062</v>
          </cell>
        </row>
        <row r="24">
          <cell r="B24">
            <v>801167002</v>
          </cell>
        </row>
        <row r="25">
          <cell r="B25">
            <v>203108370</v>
          </cell>
        </row>
        <row r="26">
          <cell r="B26">
            <v>801024019</v>
          </cell>
        </row>
        <row r="27">
          <cell r="B27">
            <v>801134015</v>
          </cell>
        </row>
        <row r="28">
          <cell r="B28">
            <v>801134010</v>
          </cell>
        </row>
        <row r="29">
          <cell r="B29">
            <v>402021060</v>
          </cell>
        </row>
        <row r="30">
          <cell r="B30">
            <v>801066002</v>
          </cell>
        </row>
        <row r="31">
          <cell r="B31">
            <v>104077001</v>
          </cell>
        </row>
        <row r="32">
          <cell r="B32">
            <v>312039425</v>
          </cell>
        </row>
        <row r="33">
          <cell r="B33">
            <v>203108366</v>
          </cell>
        </row>
        <row r="34">
          <cell r="B34">
            <v>203108374</v>
          </cell>
        </row>
        <row r="35">
          <cell r="B35">
            <v>801084010</v>
          </cell>
        </row>
        <row r="36">
          <cell r="B36">
            <v>801084009</v>
          </cell>
        </row>
        <row r="37">
          <cell r="B37">
            <v>801084020</v>
          </cell>
        </row>
        <row r="38">
          <cell r="B38">
            <v>801084019</v>
          </cell>
        </row>
        <row r="39">
          <cell r="B39">
            <v>801032033</v>
          </cell>
        </row>
        <row r="40">
          <cell r="B40">
            <v>801140004</v>
          </cell>
        </row>
        <row r="41">
          <cell r="B41">
            <v>609070460</v>
          </cell>
        </row>
        <row r="42">
          <cell r="B42">
            <v>801002003</v>
          </cell>
        </row>
        <row r="43">
          <cell r="B43">
            <v>801004003</v>
          </cell>
        </row>
        <row r="44">
          <cell r="B44">
            <v>801007001</v>
          </cell>
        </row>
        <row r="45">
          <cell r="B45">
            <v>801124001</v>
          </cell>
        </row>
        <row r="46">
          <cell r="B46">
            <v>401007038</v>
          </cell>
        </row>
        <row r="47">
          <cell r="B47">
            <v>401007037</v>
          </cell>
        </row>
        <row r="48">
          <cell r="B48">
            <v>401067074</v>
          </cell>
        </row>
        <row r="49">
          <cell r="B49">
            <v>801138097</v>
          </cell>
        </row>
        <row r="50">
          <cell r="B50">
            <v>801097022</v>
          </cell>
        </row>
        <row r="51">
          <cell r="B51">
            <v>801032003</v>
          </cell>
        </row>
        <row r="52">
          <cell r="B52">
            <v>801032039</v>
          </cell>
        </row>
        <row r="53">
          <cell r="B53">
            <v>106003020</v>
          </cell>
        </row>
        <row r="54">
          <cell r="B54">
            <v>106003023</v>
          </cell>
        </row>
        <row r="55">
          <cell r="B55">
            <v>106036017</v>
          </cell>
        </row>
        <row r="56">
          <cell r="B56">
            <v>104029032</v>
          </cell>
        </row>
        <row r="57">
          <cell r="B57">
            <v>106037003</v>
          </cell>
        </row>
        <row r="58">
          <cell r="B58">
            <v>104017090</v>
          </cell>
        </row>
        <row r="59">
          <cell r="B59">
            <v>104017099</v>
          </cell>
        </row>
        <row r="60">
          <cell r="B60">
            <v>104017084</v>
          </cell>
        </row>
        <row r="61">
          <cell r="B61">
            <v>104017100</v>
          </cell>
        </row>
        <row r="62">
          <cell r="B62">
            <v>104017097</v>
          </cell>
        </row>
        <row r="63">
          <cell r="B63">
            <v>104017098</v>
          </cell>
        </row>
        <row r="64">
          <cell r="B64">
            <v>801032025</v>
          </cell>
        </row>
        <row r="65">
          <cell r="B65">
            <v>510024311</v>
          </cell>
        </row>
        <row r="66">
          <cell r="B66">
            <v>510024307</v>
          </cell>
        </row>
        <row r="67">
          <cell r="B67">
            <v>1202026317</v>
          </cell>
        </row>
        <row r="68">
          <cell r="B68">
            <v>402015006</v>
          </cell>
        </row>
        <row r="69">
          <cell r="B69">
            <v>402015007</v>
          </cell>
        </row>
        <row r="70">
          <cell r="B70">
            <v>401014001</v>
          </cell>
        </row>
        <row r="71">
          <cell r="B71">
            <v>301002178</v>
          </cell>
        </row>
        <row r="72">
          <cell r="B72">
            <v>301003009</v>
          </cell>
        </row>
        <row r="73">
          <cell r="B73">
            <v>801117002</v>
          </cell>
        </row>
        <row r="74">
          <cell r="B74">
            <v>604010206</v>
          </cell>
        </row>
        <row r="75">
          <cell r="B75">
            <v>1412013516</v>
          </cell>
        </row>
        <row r="76">
          <cell r="B76">
            <v>801013001</v>
          </cell>
        </row>
        <row r="77">
          <cell r="B77">
            <v>801079003</v>
          </cell>
        </row>
        <row r="78">
          <cell r="B78">
            <v>104098004</v>
          </cell>
        </row>
        <row r="79">
          <cell r="B79">
            <v>104098002</v>
          </cell>
        </row>
        <row r="80">
          <cell r="B80">
            <v>104098048</v>
          </cell>
        </row>
        <row r="81">
          <cell r="B81">
            <v>104098029</v>
          </cell>
        </row>
        <row r="82">
          <cell r="B82">
            <v>109012121</v>
          </cell>
        </row>
        <row r="83">
          <cell r="B83">
            <v>109012127</v>
          </cell>
        </row>
        <row r="84">
          <cell r="B84">
            <v>109012132</v>
          </cell>
        </row>
        <row r="85">
          <cell r="B85">
            <v>109012126</v>
          </cell>
        </row>
        <row r="86">
          <cell r="B86">
            <v>109012131</v>
          </cell>
        </row>
        <row r="87">
          <cell r="B87">
            <v>109012112</v>
          </cell>
        </row>
        <row r="88">
          <cell r="B88">
            <v>109012114</v>
          </cell>
        </row>
        <row r="89">
          <cell r="B89">
            <v>109012116</v>
          </cell>
        </row>
        <row r="90">
          <cell r="B90">
            <v>109012117</v>
          </cell>
        </row>
        <row r="91">
          <cell r="B91">
            <v>109012145</v>
          </cell>
        </row>
        <row r="92">
          <cell r="B92">
            <v>107002103</v>
          </cell>
        </row>
        <row r="93">
          <cell r="B93">
            <v>1815147124</v>
          </cell>
        </row>
        <row r="94">
          <cell r="B94">
            <v>303017539</v>
          </cell>
        </row>
        <row r="95">
          <cell r="B95">
            <v>309019302</v>
          </cell>
        </row>
        <row r="96">
          <cell r="B96">
            <v>309019303</v>
          </cell>
        </row>
        <row r="97">
          <cell r="B97">
            <v>309019299</v>
          </cell>
        </row>
        <row r="98">
          <cell r="B98">
            <v>309019300</v>
          </cell>
        </row>
        <row r="99">
          <cell r="B99">
            <v>309019298</v>
          </cell>
        </row>
        <row r="100">
          <cell r="B100">
            <v>309019301</v>
          </cell>
        </row>
        <row r="101">
          <cell r="B101">
            <v>303017540</v>
          </cell>
        </row>
        <row r="102">
          <cell r="B102">
            <v>306016058</v>
          </cell>
        </row>
        <row r="103">
          <cell r="B103">
            <v>801085010</v>
          </cell>
        </row>
        <row r="104">
          <cell r="B104">
            <v>801179038</v>
          </cell>
        </row>
        <row r="105">
          <cell r="B105">
            <v>801036014</v>
          </cell>
        </row>
        <row r="106">
          <cell r="B106">
            <v>104012002</v>
          </cell>
        </row>
        <row r="107">
          <cell r="B107">
            <v>1409011375</v>
          </cell>
        </row>
        <row r="108">
          <cell r="B108">
            <v>801072002</v>
          </cell>
        </row>
        <row r="109">
          <cell r="B109">
            <v>801072001</v>
          </cell>
        </row>
        <row r="110">
          <cell r="B110">
            <v>308021020</v>
          </cell>
        </row>
        <row r="111">
          <cell r="B111">
            <v>104030062</v>
          </cell>
        </row>
        <row r="112">
          <cell r="B112">
            <v>104021015</v>
          </cell>
        </row>
        <row r="113">
          <cell r="B113">
            <v>311009462</v>
          </cell>
        </row>
        <row r="114">
          <cell r="B114">
            <v>311009463</v>
          </cell>
        </row>
        <row r="115">
          <cell r="B115">
            <v>308024019</v>
          </cell>
        </row>
        <row r="116">
          <cell r="B116">
            <v>106036011</v>
          </cell>
        </row>
        <row r="117">
          <cell r="B117">
            <v>104029035</v>
          </cell>
        </row>
        <row r="118">
          <cell r="B118">
            <v>104029036</v>
          </cell>
        </row>
        <row r="119">
          <cell r="B119">
            <v>104029042</v>
          </cell>
        </row>
        <row r="120">
          <cell r="B120">
            <v>104029044</v>
          </cell>
        </row>
        <row r="121">
          <cell r="B121">
            <v>104030053</v>
          </cell>
        </row>
        <row r="122">
          <cell r="B122">
            <v>104030055</v>
          </cell>
        </row>
        <row r="123">
          <cell r="B123">
            <v>106036019</v>
          </cell>
        </row>
        <row r="124">
          <cell r="B124">
            <v>308010105</v>
          </cell>
        </row>
        <row r="125">
          <cell r="B125">
            <v>308010110</v>
          </cell>
        </row>
        <row r="126">
          <cell r="B126">
            <v>308010117</v>
          </cell>
        </row>
        <row r="127">
          <cell r="B127">
            <v>308010216</v>
          </cell>
        </row>
        <row r="128">
          <cell r="B128">
            <v>308010108</v>
          </cell>
        </row>
        <row r="129">
          <cell r="B129">
            <v>308016214</v>
          </cell>
        </row>
        <row r="130">
          <cell r="B130">
            <v>308016215</v>
          </cell>
        </row>
        <row r="131">
          <cell r="B131">
            <v>308010118</v>
          </cell>
        </row>
        <row r="132">
          <cell r="B132">
            <v>402043039</v>
          </cell>
        </row>
        <row r="133">
          <cell r="B133">
            <v>402045008</v>
          </cell>
        </row>
        <row r="134">
          <cell r="B134">
            <v>402045009</v>
          </cell>
        </row>
        <row r="135">
          <cell r="B135">
            <v>402045004</v>
          </cell>
        </row>
        <row r="136">
          <cell r="B136">
            <v>402045010</v>
          </cell>
        </row>
        <row r="137">
          <cell r="B137">
            <v>402045005</v>
          </cell>
        </row>
        <row r="138">
          <cell r="B138">
            <v>402045006</v>
          </cell>
        </row>
        <row r="139">
          <cell r="B139">
            <v>402042117</v>
          </cell>
        </row>
        <row r="140">
          <cell r="B140">
            <v>402042119</v>
          </cell>
        </row>
        <row r="141">
          <cell r="B141">
            <v>402042114</v>
          </cell>
        </row>
        <row r="142">
          <cell r="B142">
            <v>402042118</v>
          </cell>
        </row>
        <row r="143">
          <cell r="B143">
            <v>402043035</v>
          </cell>
        </row>
        <row r="144">
          <cell r="B144">
            <v>402041064</v>
          </cell>
        </row>
        <row r="145">
          <cell r="B145">
            <v>402041074</v>
          </cell>
        </row>
        <row r="146">
          <cell r="B146">
            <v>402041062</v>
          </cell>
        </row>
        <row r="147">
          <cell r="B147">
            <v>402044276</v>
          </cell>
        </row>
        <row r="148">
          <cell r="B148">
            <v>402021079</v>
          </cell>
        </row>
        <row r="149">
          <cell r="B149">
            <v>402021070</v>
          </cell>
        </row>
        <row r="150">
          <cell r="B150">
            <v>402021064</v>
          </cell>
        </row>
        <row r="151">
          <cell r="B151">
            <v>402021068</v>
          </cell>
        </row>
        <row r="152">
          <cell r="B152">
            <v>402021071</v>
          </cell>
        </row>
        <row r="153">
          <cell r="B153">
            <v>402021063</v>
          </cell>
        </row>
        <row r="154">
          <cell r="B154">
            <v>402021061</v>
          </cell>
        </row>
        <row r="155">
          <cell r="B155">
            <v>402021063</v>
          </cell>
        </row>
        <row r="156">
          <cell r="B156">
            <v>402011025</v>
          </cell>
        </row>
        <row r="157">
          <cell r="B157">
            <v>401018212</v>
          </cell>
        </row>
        <row r="158">
          <cell r="B158">
            <v>801138098</v>
          </cell>
        </row>
        <row r="159">
          <cell r="B159">
            <v>801097002</v>
          </cell>
        </row>
        <row r="160">
          <cell r="B160">
            <v>801097003</v>
          </cell>
        </row>
        <row r="161">
          <cell r="B161">
            <v>801132018</v>
          </cell>
        </row>
        <row r="162">
          <cell r="B162">
            <v>801032034</v>
          </cell>
        </row>
        <row r="163">
          <cell r="B163">
            <v>801032032</v>
          </cell>
        </row>
        <row r="164">
          <cell r="B164">
            <v>801127017</v>
          </cell>
        </row>
        <row r="165">
          <cell r="B165">
            <v>801127011</v>
          </cell>
        </row>
        <row r="166">
          <cell r="B166">
            <v>801127002</v>
          </cell>
        </row>
        <row r="167">
          <cell r="B167">
            <v>801127003</v>
          </cell>
        </row>
        <row r="168">
          <cell r="B168">
            <v>801127004</v>
          </cell>
        </row>
        <row r="169">
          <cell r="B169">
            <v>801140007</v>
          </cell>
        </row>
        <row r="170">
          <cell r="B170">
            <v>801140006</v>
          </cell>
        </row>
        <row r="171">
          <cell r="B171">
            <v>801136007</v>
          </cell>
        </row>
        <row r="172">
          <cell r="B172">
            <v>801127016</v>
          </cell>
        </row>
        <row r="173">
          <cell r="B173">
            <v>801172008</v>
          </cell>
        </row>
        <row r="174">
          <cell r="B174">
            <v>801177003</v>
          </cell>
        </row>
        <row r="175">
          <cell r="B175">
            <v>801177008</v>
          </cell>
        </row>
        <row r="176">
          <cell r="B176">
            <v>801044007</v>
          </cell>
        </row>
        <row r="177">
          <cell r="B177">
            <v>106027010</v>
          </cell>
        </row>
        <row r="178">
          <cell r="B178">
            <v>801175001</v>
          </cell>
        </row>
        <row r="179">
          <cell r="B179">
            <v>801059020</v>
          </cell>
        </row>
        <row r="180">
          <cell r="B180">
            <v>801059021</v>
          </cell>
        </row>
        <row r="181">
          <cell r="B181">
            <v>801059022</v>
          </cell>
        </row>
        <row r="182">
          <cell r="B182">
            <v>801132013</v>
          </cell>
        </row>
        <row r="183">
          <cell r="B183">
            <v>801132016</v>
          </cell>
        </row>
        <row r="184">
          <cell r="B184">
            <v>801123003</v>
          </cell>
        </row>
        <row r="185">
          <cell r="B185">
            <v>801106003</v>
          </cell>
        </row>
        <row r="186">
          <cell r="B186">
            <v>801161001</v>
          </cell>
        </row>
        <row r="187">
          <cell r="B187">
            <v>104077002</v>
          </cell>
        </row>
        <row r="188">
          <cell r="B188">
            <v>104077009</v>
          </cell>
        </row>
        <row r="189">
          <cell r="B189">
            <v>801032030</v>
          </cell>
        </row>
        <row r="190">
          <cell r="B190">
            <v>104098028</v>
          </cell>
        </row>
        <row r="191">
          <cell r="B191">
            <v>104098025</v>
          </cell>
        </row>
        <row r="192">
          <cell r="B192">
            <v>104098031</v>
          </cell>
        </row>
        <row r="193">
          <cell r="B193">
            <v>104098018</v>
          </cell>
        </row>
        <row r="194">
          <cell r="B194">
            <v>104098019</v>
          </cell>
        </row>
        <row r="195">
          <cell r="B195">
            <v>104098027</v>
          </cell>
        </row>
        <row r="196">
          <cell r="B196">
            <v>104098045</v>
          </cell>
        </row>
        <row r="197">
          <cell r="B197">
            <v>801157027</v>
          </cell>
        </row>
        <row r="198">
          <cell r="B198">
            <v>801181005</v>
          </cell>
        </row>
        <row r="199">
          <cell r="B199">
            <v>104077010</v>
          </cell>
        </row>
        <row r="200">
          <cell r="B200">
            <v>109012022</v>
          </cell>
        </row>
        <row r="201">
          <cell r="B201">
            <v>106001055</v>
          </cell>
        </row>
        <row r="202">
          <cell r="B202">
            <v>106001054</v>
          </cell>
        </row>
        <row r="203">
          <cell r="B203">
            <v>107003207</v>
          </cell>
        </row>
        <row r="204">
          <cell r="B204">
            <v>107003210</v>
          </cell>
        </row>
        <row r="205">
          <cell r="B205">
            <v>107005281</v>
          </cell>
        </row>
        <row r="206">
          <cell r="B206">
            <v>106001049</v>
          </cell>
        </row>
        <row r="207">
          <cell r="B207">
            <v>106001035</v>
          </cell>
        </row>
        <row r="208">
          <cell r="B208">
            <v>106001034</v>
          </cell>
        </row>
        <row r="209">
          <cell r="B209">
            <v>106001033</v>
          </cell>
        </row>
        <row r="210">
          <cell r="B210">
            <v>106016021</v>
          </cell>
        </row>
        <row r="211">
          <cell r="B211">
            <v>106016017</v>
          </cell>
        </row>
        <row r="212">
          <cell r="B212">
            <v>106016016</v>
          </cell>
        </row>
        <row r="213">
          <cell r="B213">
            <v>106016020</v>
          </cell>
        </row>
        <row r="214">
          <cell r="B214">
            <v>106016022</v>
          </cell>
        </row>
        <row r="215">
          <cell r="B215">
            <v>702120076</v>
          </cell>
        </row>
        <row r="216">
          <cell r="B216">
            <v>702120071</v>
          </cell>
        </row>
        <row r="217">
          <cell r="B217">
            <v>702017019</v>
          </cell>
        </row>
        <row r="218">
          <cell r="B218">
            <v>801233005</v>
          </cell>
        </row>
        <row r="219">
          <cell r="B219">
            <v>801093001</v>
          </cell>
        </row>
        <row r="220">
          <cell r="B220">
            <v>801010002</v>
          </cell>
        </row>
        <row r="221">
          <cell r="B221">
            <v>801163019</v>
          </cell>
        </row>
        <row r="222">
          <cell r="B222">
            <v>801044005</v>
          </cell>
        </row>
        <row r="223">
          <cell r="B223">
            <v>801044004</v>
          </cell>
        </row>
        <row r="224">
          <cell r="B224">
            <v>801108001</v>
          </cell>
        </row>
        <row r="225">
          <cell r="B225">
            <v>801018003</v>
          </cell>
        </row>
        <row r="226">
          <cell r="B226">
            <v>801149243</v>
          </cell>
        </row>
        <row r="227">
          <cell r="B227">
            <v>801055001</v>
          </cell>
        </row>
        <row r="228">
          <cell r="B228">
            <v>801055002</v>
          </cell>
        </row>
        <row r="229">
          <cell r="B229">
            <v>801056002</v>
          </cell>
        </row>
        <row r="230">
          <cell r="B230">
            <v>801018002</v>
          </cell>
        </row>
        <row r="231">
          <cell r="B231">
            <v>801038002</v>
          </cell>
        </row>
        <row r="232">
          <cell r="B232">
            <v>1402020070</v>
          </cell>
        </row>
        <row r="233">
          <cell r="B233">
            <v>1405008440</v>
          </cell>
        </row>
        <row r="234">
          <cell r="B234">
            <v>1402031292</v>
          </cell>
        </row>
        <row r="235">
          <cell r="B235">
            <v>1404052094</v>
          </cell>
        </row>
        <row r="236">
          <cell r="B236">
            <v>1402031294</v>
          </cell>
        </row>
        <row r="237">
          <cell r="B237">
            <v>1405100281</v>
          </cell>
        </row>
        <row r="238">
          <cell r="B238">
            <v>1404043166</v>
          </cell>
        </row>
        <row r="239">
          <cell r="B239">
            <v>1404043177</v>
          </cell>
        </row>
        <row r="240">
          <cell r="B240">
            <v>1405100283</v>
          </cell>
        </row>
        <row r="241">
          <cell r="B241">
            <v>1404050044</v>
          </cell>
        </row>
        <row r="242">
          <cell r="B242">
            <v>1404043170</v>
          </cell>
        </row>
        <row r="243">
          <cell r="B243">
            <v>1402034026</v>
          </cell>
        </row>
        <row r="244">
          <cell r="B244">
            <v>1402038293</v>
          </cell>
        </row>
        <row r="245">
          <cell r="B245">
            <v>1402035042</v>
          </cell>
        </row>
        <row r="246">
          <cell r="B246">
            <v>1402021285</v>
          </cell>
        </row>
        <row r="247">
          <cell r="B247">
            <v>1708010091</v>
          </cell>
        </row>
        <row r="248">
          <cell r="B248">
            <v>312040167</v>
          </cell>
        </row>
        <row r="249">
          <cell r="B249">
            <v>1709027380</v>
          </cell>
        </row>
        <row r="250">
          <cell r="B250">
            <v>1403015002</v>
          </cell>
        </row>
        <row r="251">
          <cell r="B251">
            <v>1702042201</v>
          </cell>
        </row>
        <row r="252">
          <cell r="B252">
            <v>1706012020</v>
          </cell>
        </row>
        <row r="253">
          <cell r="B253">
            <v>507014067</v>
          </cell>
        </row>
        <row r="254">
          <cell r="B254">
            <v>1701018001</v>
          </cell>
        </row>
        <row r="255">
          <cell r="B255">
            <v>502006507</v>
          </cell>
        </row>
        <row r="256">
          <cell r="B256">
            <v>502006511</v>
          </cell>
        </row>
        <row r="257">
          <cell r="B257">
            <v>507003001</v>
          </cell>
        </row>
        <row r="258">
          <cell r="B258">
            <v>503008056</v>
          </cell>
        </row>
        <row r="259">
          <cell r="B259">
            <v>507007001</v>
          </cell>
        </row>
        <row r="260">
          <cell r="B260">
            <v>502002010</v>
          </cell>
        </row>
        <row r="261">
          <cell r="B261">
            <v>1702007116</v>
          </cell>
        </row>
        <row r="262">
          <cell r="B262">
            <v>1614009003</v>
          </cell>
        </row>
        <row r="263">
          <cell r="B263">
            <v>1614004407</v>
          </cell>
        </row>
        <row r="264">
          <cell r="B264">
            <v>1614001143</v>
          </cell>
        </row>
        <row r="265">
          <cell r="B265">
            <v>1701012003</v>
          </cell>
        </row>
        <row r="266">
          <cell r="B266">
            <v>1202021040</v>
          </cell>
        </row>
        <row r="267">
          <cell r="B267">
            <v>1202024027</v>
          </cell>
        </row>
        <row r="268">
          <cell r="B268">
            <v>1002001545</v>
          </cell>
        </row>
        <row r="269">
          <cell r="B269">
            <v>801176034</v>
          </cell>
        </row>
        <row r="270">
          <cell r="B270">
            <v>801176033</v>
          </cell>
        </row>
        <row r="271">
          <cell r="B271">
            <v>1807014290</v>
          </cell>
        </row>
        <row r="272">
          <cell r="B272">
            <v>1807015117</v>
          </cell>
        </row>
        <row r="273">
          <cell r="B273">
            <v>1807012043</v>
          </cell>
        </row>
        <row r="274">
          <cell r="B274">
            <v>1805006074</v>
          </cell>
        </row>
        <row r="275">
          <cell r="B275">
            <v>1807013047</v>
          </cell>
        </row>
        <row r="276">
          <cell r="B276">
            <v>1210001001</v>
          </cell>
        </row>
        <row r="277">
          <cell r="B277">
            <v>1803070114</v>
          </cell>
        </row>
        <row r="278">
          <cell r="B278">
            <v>803003115</v>
          </cell>
        </row>
        <row r="279">
          <cell r="B279">
            <v>806005002</v>
          </cell>
        </row>
        <row r="280">
          <cell r="B280">
            <v>1703040221</v>
          </cell>
        </row>
        <row r="281">
          <cell r="B281">
            <v>1703040222</v>
          </cell>
        </row>
        <row r="282">
          <cell r="B282">
            <v>1702042200</v>
          </cell>
        </row>
        <row r="283">
          <cell r="B283">
            <v>1703054006</v>
          </cell>
        </row>
        <row r="284">
          <cell r="B284">
            <v>1706012020</v>
          </cell>
        </row>
        <row r="285">
          <cell r="B285">
            <v>507014067</v>
          </cell>
        </row>
        <row r="286">
          <cell r="B286">
            <v>1701018001</v>
          </cell>
        </row>
        <row r="287">
          <cell r="B287">
            <v>1703053008</v>
          </cell>
        </row>
        <row r="288">
          <cell r="B288">
            <v>1703055028</v>
          </cell>
        </row>
        <row r="289">
          <cell r="B289">
            <v>502006507</v>
          </cell>
        </row>
        <row r="290">
          <cell r="B290">
            <v>1703053005</v>
          </cell>
        </row>
        <row r="291">
          <cell r="B291">
            <v>502006511</v>
          </cell>
        </row>
        <row r="292">
          <cell r="B292">
            <v>801079018</v>
          </cell>
        </row>
        <row r="293">
          <cell r="B293">
            <v>1703035004</v>
          </cell>
        </row>
        <row r="294">
          <cell r="B294">
            <v>1615017001</v>
          </cell>
        </row>
        <row r="295">
          <cell r="B295">
            <v>507003001</v>
          </cell>
        </row>
        <row r="296">
          <cell r="B296">
            <v>503008056</v>
          </cell>
        </row>
        <row r="297">
          <cell r="B297">
            <v>1703061003</v>
          </cell>
        </row>
        <row r="298">
          <cell r="B298">
            <v>1703060016</v>
          </cell>
        </row>
        <row r="299">
          <cell r="B299">
            <v>507007001</v>
          </cell>
        </row>
        <row r="300">
          <cell r="B300">
            <v>502002010</v>
          </cell>
        </row>
        <row r="301">
          <cell r="B301">
            <v>1702007116</v>
          </cell>
        </row>
        <row r="302">
          <cell r="B302">
            <v>1703052022</v>
          </cell>
        </row>
        <row r="303">
          <cell r="B303">
            <v>1703055027</v>
          </cell>
        </row>
        <row r="304">
          <cell r="B304">
            <v>1703043008</v>
          </cell>
        </row>
        <row r="305">
          <cell r="B305">
            <v>1703005001</v>
          </cell>
        </row>
        <row r="306">
          <cell r="B306">
            <v>313017530</v>
          </cell>
        </row>
        <row r="307">
          <cell r="B307">
            <v>1703035010</v>
          </cell>
        </row>
        <row r="308">
          <cell r="B308">
            <v>1703042002</v>
          </cell>
        </row>
        <row r="309">
          <cell r="B309">
            <v>1703035006</v>
          </cell>
        </row>
        <row r="310">
          <cell r="B310">
            <v>1703025002</v>
          </cell>
        </row>
        <row r="311">
          <cell r="B311">
            <v>1703035005</v>
          </cell>
        </row>
        <row r="312">
          <cell r="B312">
            <v>1703041002</v>
          </cell>
        </row>
        <row r="313">
          <cell r="B313">
            <v>1703012001</v>
          </cell>
        </row>
        <row r="314">
          <cell r="B314">
            <v>1703034003</v>
          </cell>
        </row>
        <row r="315">
          <cell r="B315">
            <v>1703058008</v>
          </cell>
        </row>
        <row r="316">
          <cell r="B316">
            <v>1703034002</v>
          </cell>
        </row>
        <row r="317">
          <cell r="B317">
            <v>1703050007</v>
          </cell>
        </row>
        <row r="318">
          <cell r="B318">
            <v>1703059007</v>
          </cell>
        </row>
        <row r="319">
          <cell r="B319">
            <v>1701103004</v>
          </cell>
        </row>
        <row r="320">
          <cell r="B320">
            <v>901038006</v>
          </cell>
        </row>
        <row r="321">
          <cell r="B321">
            <v>1815019010</v>
          </cell>
        </row>
        <row r="322">
          <cell r="B322">
            <v>1210025002</v>
          </cell>
        </row>
        <row r="323">
          <cell r="B323" t="str">
            <v>1703099</v>
          </cell>
        </row>
        <row r="324">
          <cell r="B324">
            <v>1210008002</v>
          </cell>
        </row>
        <row r="325">
          <cell r="B325">
            <v>1812008300</v>
          </cell>
        </row>
        <row r="326">
          <cell r="B326">
            <v>1804005059</v>
          </cell>
        </row>
        <row r="327">
          <cell r="B327">
            <v>1815140011</v>
          </cell>
        </row>
        <row r="328">
          <cell r="B328">
            <v>1304005039</v>
          </cell>
        </row>
        <row r="329">
          <cell r="B329">
            <v>1207059304</v>
          </cell>
        </row>
        <row r="330">
          <cell r="B330">
            <v>1207055198</v>
          </cell>
        </row>
        <row r="331">
          <cell r="B331">
            <v>1815145001</v>
          </cell>
        </row>
        <row r="332">
          <cell r="B332">
            <v>1703045463</v>
          </cell>
        </row>
        <row r="333">
          <cell r="B333">
            <v>105013490</v>
          </cell>
        </row>
        <row r="334">
          <cell r="B334">
            <v>105013378</v>
          </cell>
        </row>
        <row r="335">
          <cell r="B335">
            <v>1207037048</v>
          </cell>
        </row>
        <row r="336">
          <cell r="B336">
            <v>1207060377</v>
          </cell>
        </row>
        <row r="337">
          <cell r="B337">
            <v>1207060377</v>
          </cell>
        </row>
        <row r="338">
          <cell r="B338">
            <v>904114223</v>
          </cell>
        </row>
        <row r="339">
          <cell r="B339">
            <v>1701016002</v>
          </cell>
        </row>
        <row r="340">
          <cell r="B340">
            <v>903162341</v>
          </cell>
        </row>
        <row r="341">
          <cell r="B341">
            <v>903162297</v>
          </cell>
        </row>
        <row r="342">
          <cell r="B342">
            <v>903162343</v>
          </cell>
        </row>
        <row r="343">
          <cell r="B343">
            <v>1815145006</v>
          </cell>
        </row>
        <row r="344">
          <cell r="B344">
            <v>1701012003</v>
          </cell>
        </row>
        <row r="345">
          <cell r="B345">
            <v>201110001</v>
          </cell>
        </row>
        <row r="346">
          <cell r="B346">
            <v>1815140012</v>
          </cell>
        </row>
        <row r="347">
          <cell r="B347">
            <v>402010005</v>
          </cell>
        </row>
        <row r="348">
          <cell r="B348">
            <v>503010043</v>
          </cell>
        </row>
        <row r="349">
          <cell r="B349">
            <v>903162303</v>
          </cell>
        </row>
        <row r="350">
          <cell r="B350">
            <v>903162271</v>
          </cell>
        </row>
        <row r="351">
          <cell r="B351">
            <v>903162272</v>
          </cell>
        </row>
      </sheetData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xrili 1"/>
      <sheetName val="cxrili 2"/>
      <sheetName val="cxrili 3-1"/>
      <sheetName val="cxrili 3-2"/>
      <sheetName val="cxrili 4"/>
      <sheetName val="cxrili 5"/>
      <sheetName val="Sheet1"/>
      <sheetName val="Sheet2"/>
      <sheetName val="lkd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 refreshError="1"/>
      <sheetData sheetId="7">
        <row r="3">
          <cell r="A3" t="str">
            <v>მასალები</v>
          </cell>
        </row>
        <row r="4">
          <cell r="A4" t="str">
            <v>საწვავი</v>
          </cell>
        </row>
        <row r="5">
          <cell r="A5" t="str">
            <v>წევაზე ელექტროენერგია</v>
          </cell>
        </row>
        <row r="6">
          <cell r="A6" t="str">
            <v>სხვა ელექტროენერგია</v>
          </cell>
        </row>
        <row r="7">
          <cell r="A7" t="str">
            <v>შენობა-ნაგებობა</v>
          </cell>
        </row>
        <row r="8">
          <cell r="A8" t="str">
            <v>მოძრავი შემადგენლობა</v>
          </cell>
        </row>
        <row r="9">
          <cell r="A9" t="str">
            <v>მანქანა-მექანიზმები</v>
          </cell>
        </row>
        <row r="10">
          <cell r="A10" t="str">
            <v>სატრანსპორტო საშუალებები</v>
          </cell>
        </row>
        <row r="11">
          <cell r="A11" t="str">
            <v>სხვა რემონტი</v>
          </cell>
        </row>
        <row r="12">
          <cell r="A12" t="str">
            <v>მოძრავი შემადგენლობის იჯარა</v>
          </cell>
        </row>
        <row r="13">
          <cell r="A13" t="str">
            <v>დაცვა და უსაფრთხოება</v>
          </cell>
        </row>
        <row r="14">
          <cell r="A14" t="str">
            <v>დაზღვევა</v>
          </cell>
        </row>
        <row r="15">
          <cell r="A15" t="str">
            <v>საკომუნიკაციო</v>
          </cell>
        </row>
        <row r="16">
          <cell r="A16" t="str">
            <v>წყალმომარაგება და საკანალიზაციო მომსახურება</v>
          </cell>
        </row>
        <row r="17">
          <cell r="A17" t="str">
            <v>ბუნებრივი აირით მომარაგება</v>
          </cell>
        </row>
        <row r="18">
          <cell r="A18" t="str">
            <v>რეცხვა-დასუფთავება</v>
          </cell>
        </row>
        <row r="19">
          <cell r="A19" t="str">
            <v>თეთრეულით მომსახურება</v>
          </cell>
        </row>
        <row r="20">
          <cell r="A20" t="str">
            <v>იჯარა</v>
          </cell>
        </row>
        <row r="21">
          <cell r="A21" t="str">
            <v>აუდიტი</v>
          </cell>
        </row>
        <row r="22">
          <cell r="A22" t="str">
            <v>ბლანკები და საკანცელარიო</v>
          </cell>
        </row>
        <row r="23">
          <cell r="A23" t="str">
            <v>ჟურნალ-გაზეთები</v>
          </cell>
        </row>
        <row r="24">
          <cell r="A24" t="str">
            <v>წარმომადგენლობითი ხარჯები</v>
          </cell>
        </row>
        <row r="25">
          <cell r="A25" t="str">
            <v>საკონსულტაციო</v>
          </cell>
        </row>
        <row r="26">
          <cell r="A26" t="str">
            <v>იურიდიული ხარჯები</v>
          </cell>
        </row>
        <row r="27">
          <cell r="A27" t="str">
            <v>საწევრო</v>
          </cell>
        </row>
        <row r="28">
          <cell r="A28" t="str">
            <v>სარეკლამო</v>
          </cell>
        </row>
        <row r="29">
          <cell r="A29" t="str">
            <v>სხვა საოპერაციო ხარჯები</v>
          </cell>
        </row>
      </sheetData>
      <sheetData sheetId="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erTi (2)"/>
      <sheetName val="naerTi"/>
      <sheetName val="elmomarageba-07"/>
      <sheetName val="satvirTo-07"/>
      <sheetName val="saliandago-07"/>
      <sheetName val="fmg-07"/>
      <sheetName val="signalizacia-07"/>
      <sheetName val="savagono-07"/>
      <sheetName val="salokomotivo-07"/>
      <sheetName val="aparati-07"/>
      <sheetName val="blankebi"/>
      <sheetName val="control"/>
      <sheetName val="MINDIA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NOBARI"/>
      <sheetName val="AN.GEGMA (2)"/>
      <sheetName val="SRULI"/>
      <sheetName val="TRANS (2)"/>
      <sheetName val="AN.GEGMA"/>
      <sheetName val="Sheet1"/>
      <sheetName val="3320 00 00"/>
      <sheetName val="81800200"/>
      <sheetName val="January"/>
      <sheetName val="February"/>
      <sheetName val="March"/>
      <sheetName val="April"/>
      <sheetName val="May"/>
      <sheetName val="June"/>
      <sheetName val="TRANS"/>
      <sheetName val="July"/>
      <sheetName val="August"/>
      <sheetName val="September"/>
      <sheetName val="October"/>
      <sheetName val="November"/>
      <sheetName val="December"/>
      <sheetName val="SASTARTO NASHTI"/>
      <sheetName val="BRUNVITI"/>
      <sheetName val="2.01.02"/>
      <sheetName val="1"/>
      <sheetName val="ANG GEGMA BOLO"/>
      <sheetName val="TRANZAQCIA BOLO"/>
      <sheetName val="BALANSI BOLO"/>
    </sheetNames>
    <sheetDataSet>
      <sheetData sheetId="0">
        <row r="2">
          <cell r="D2" t="str">
            <v>lari</v>
          </cell>
        </row>
        <row r="3">
          <cell r="D3" t="str">
            <v>dolari</v>
          </cell>
        </row>
        <row r="4">
          <cell r="D4" t="str">
            <v>euro</v>
          </cell>
        </row>
        <row r="5">
          <cell r="D5" t="str">
            <v>rusuli rubli</v>
          </cell>
        </row>
        <row r="6">
          <cell r="D6" t="str">
            <v>sxva</v>
          </cell>
        </row>
        <row r="7">
          <cell r="D7">
            <v>0</v>
          </cell>
        </row>
        <row r="8">
          <cell r="D8">
            <v>0</v>
          </cell>
        </row>
        <row r="9">
          <cell r="D9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d+esm-2-budget"/>
      <sheetName val="modernizacia"/>
      <sheetName val="moTxovna"/>
      <sheetName val="xelSekruleba"/>
      <sheetName val="gadaricxva"/>
      <sheetName val="cvlileba"/>
      <sheetName val="ld-budget"/>
      <sheetName val="esm-2-budget"/>
      <sheetName val="Sheet3"/>
      <sheetName val="Sheet1"/>
      <sheetName val="baT-Tbil.moderin"/>
    </sheetNames>
    <sheetDataSet>
      <sheetData sheetId="0" refreshError="1"/>
      <sheetData sheetId="1" refreshError="1">
        <row r="5">
          <cell r="C5">
            <v>104003005</v>
          </cell>
        </row>
        <row r="6">
          <cell r="C6">
            <v>104003023</v>
          </cell>
        </row>
        <row r="7">
          <cell r="C7">
            <v>104004036</v>
          </cell>
        </row>
        <row r="8">
          <cell r="C8">
            <v>104004038</v>
          </cell>
        </row>
        <row r="9">
          <cell r="C9">
            <v>104054009</v>
          </cell>
        </row>
        <row r="10">
          <cell r="C10">
            <v>104054008</v>
          </cell>
        </row>
        <row r="11">
          <cell r="C11">
            <v>104045005</v>
          </cell>
        </row>
        <row r="12">
          <cell r="C12">
            <v>104045006</v>
          </cell>
        </row>
        <row r="13">
          <cell r="C13">
            <v>104058006</v>
          </cell>
        </row>
        <row r="14">
          <cell r="C14">
            <v>104058007</v>
          </cell>
        </row>
        <row r="15">
          <cell r="C15">
            <v>104058004</v>
          </cell>
        </row>
        <row r="16">
          <cell r="C16">
            <v>104058005</v>
          </cell>
        </row>
        <row r="17">
          <cell r="C17">
            <v>104048024</v>
          </cell>
        </row>
        <row r="18">
          <cell r="C18">
            <v>104048015</v>
          </cell>
        </row>
        <row r="19">
          <cell r="C19">
            <v>104055001</v>
          </cell>
        </row>
        <row r="20">
          <cell r="C20">
            <v>104039003</v>
          </cell>
        </row>
        <row r="21">
          <cell r="C21">
            <v>104048012</v>
          </cell>
        </row>
        <row r="22">
          <cell r="C22">
            <v>104048036</v>
          </cell>
        </row>
        <row r="23">
          <cell r="C23">
            <v>104048013</v>
          </cell>
        </row>
        <row r="24">
          <cell r="C24">
            <v>104048037</v>
          </cell>
        </row>
        <row r="25">
          <cell r="C25">
            <v>104048011</v>
          </cell>
        </row>
        <row r="26">
          <cell r="C26">
            <v>104048031</v>
          </cell>
        </row>
        <row r="27">
          <cell r="C27">
            <v>104048032</v>
          </cell>
        </row>
        <row r="28">
          <cell r="C28">
            <v>104048034</v>
          </cell>
        </row>
        <row r="29">
          <cell r="C29">
            <v>104043005</v>
          </cell>
        </row>
        <row r="30">
          <cell r="C30">
            <v>104048002</v>
          </cell>
        </row>
        <row r="31">
          <cell r="C31">
            <v>104048009</v>
          </cell>
        </row>
        <row r="32">
          <cell r="C32">
            <v>104048004</v>
          </cell>
        </row>
        <row r="33">
          <cell r="C33">
            <v>104050004</v>
          </cell>
        </row>
        <row r="34">
          <cell r="C34">
            <v>104034004</v>
          </cell>
        </row>
        <row r="35">
          <cell r="C35">
            <v>104067002</v>
          </cell>
        </row>
        <row r="36">
          <cell r="C36">
            <v>104040012</v>
          </cell>
        </row>
        <row r="37">
          <cell r="C37">
            <v>104036013</v>
          </cell>
        </row>
        <row r="38">
          <cell r="C38">
            <v>104042010</v>
          </cell>
        </row>
        <row r="39">
          <cell r="C39">
            <v>104056001</v>
          </cell>
        </row>
        <row r="40">
          <cell r="C40">
            <v>104069001</v>
          </cell>
        </row>
        <row r="41">
          <cell r="C41">
            <v>104069003</v>
          </cell>
        </row>
        <row r="42">
          <cell r="C42">
            <v>104044002</v>
          </cell>
        </row>
        <row r="43">
          <cell r="C43">
            <v>104035020</v>
          </cell>
        </row>
        <row r="44">
          <cell r="C44">
            <v>104054006</v>
          </cell>
        </row>
        <row r="45">
          <cell r="C45">
            <v>104075010</v>
          </cell>
        </row>
        <row r="46">
          <cell r="C46">
            <v>104034003</v>
          </cell>
        </row>
        <row r="47">
          <cell r="C47">
            <v>104049009</v>
          </cell>
        </row>
        <row r="48">
          <cell r="C48">
            <v>104043003</v>
          </cell>
        </row>
        <row r="49">
          <cell r="C49">
            <v>104036021</v>
          </cell>
        </row>
        <row r="50">
          <cell r="C50">
            <v>104036019</v>
          </cell>
        </row>
        <row r="51">
          <cell r="C51">
            <v>106018018</v>
          </cell>
        </row>
        <row r="52">
          <cell r="C52">
            <v>107001083</v>
          </cell>
        </row>
        <row r="53">
          <cell r="C53">
            <v>104038008</v>
          </cell>
        </row>
        <row r="54">
          <cell r="C54">
            <v>104051002</v>
          </cell>
        </row>
        <row r="55">
          <cell r="C55">
            <v>401024049</v>
          </cell>
        </row>
        <row r="56">
          <cell r="C56">
            <v>401024047</v>
          </cell>
        </row>
        <row r="57">
          <cell r="C57">
            <v>703022281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d-budget"/>
      <sheetName val="ld"/>
      <sheetName val="moTxovna"/>
      <sheetName val="xelSekruleba"/>
      <sheetName val="gadaricxva"/>
      <sheetName val="cvlileba"/>
      <sheetName val="2009 wlis gegmidan"/>
      <sheetName val="modernizacia"/>
    </sheetNames>
    <sheetDataSet>
      <sheetData sheetId="0"/>
      <sheetData sheetId="1">
        <row r="1375">
          <cell r="A1375" t="str">
            <v>ხელფასი</v>
          </cell>
        </row>
        <row r="1376">
          <cell r="A1376" t="str">
            <v>კვების კომპენსაცია</v>
          </cell>
        </row>
        <row r="1377">
          <cell r="A1377" t="str">
            <v>საპატიო რკინიგზელი</v>
          </cell>
        </row>
        <row r="1378">
          <cell r="A1378" t="str">
            <v>პრემია</v>
          </cell>
        </row>
        <row r="1379">
          <cell r="A1379" t="str">
            <v>მასალები</v>
          </cell>
        </row>
        <row r="1380">
          <cell r="A1380" t="str">
            <v>წევაზე საწვავი</v>
          </cell>
        </row>
        <row r="1381">
          <cell r="A1381" t="str">
            <v>სხვა საწვავი</v>
          </cell>
        </row>
        <row r="1382">
          <cell r="A1382" t="str">
            <v>წევაზე ელექტროენერგია</v>
          </cell>
        </row>
        <row r="1383">
          <cell r="A1383" t="str">
            <v>სხვა ელექტროენერგია</v>
          </cell>
        </row>
        <row r="1384">
          <cell r="A1384" t="str">
            <v>შენობა-ნაგებობა</v>
          </cell>
        </row>
        <row r="1385">
          <cell r="A1385" t="str">
            <v>მოძრავი შემადგენლობა</v>
          </cell>
        </row>
        <row r="1386">
          <cell r="A1386" t="str">
            <v>ხელოვნური ნაგებობა</v>
          </cell>
        </row>
        <row r="1387">
          <cell r="A1387" t="str">
            <v>მიწის ვაკისი</v>
          </cell>
        </row>
        <row r="1388">
          <cell r="A1388" t="str">
            <v>მანქანა-მექანიზმები</v>
          </cell>
        </row>
        <row r="1389">
          <cell r="A1389" t="str">
            <v>საკონტაქტო ქსელი</v>
          </cell>
        </row>
        <row r="1390">
          <cell r="A1390" t="str">
            <v>წევის ქვესადგური</v>
          </cell>
        </row>
        <row r="1391">
          <cell r="A1391" t="str">
            <v>სატრანსპორტო საშუალებები</v>
          </cell>
        </row>
        <row r="1392">
          <cell r="A1392" t="str">
            <v>სხვა რემონტი</v>
          </cell>
        </row>
        <row r="1393">
          <cell r="A1393" t="str">
            <v>დაცვა</v>
          </cell>
        </row>
        <row r="1394">
          <cell r="A1394" t="str">
            <v>მომსახურება</v>
          </cell>
        </row>
        <row r="1395">
          <cell r="A1395" t="str">
            <v>სარგებელი</v>
          </cell>
        </row>
        <row r="1396">
          <cell r="A1396" t="str">
            <v>აუდიტის ხარჯი</v>
          </cell>
        </row>
        <row r="1397">
          <cell r="A1397" t="str">
            <v>დაზღვევა</v>
          </cell>
        </row>
        <row r="1398">
          <cell r="A1398" t="str">
            <v>დასახიჩრება</v>
          </cell>
        </row>
        <row r="1399">
          <cell r="A1399" t="str">
            <v>მივლინება</v>
          </cell>
        </row>
        <row r="1400">
          <cell r="A1400" t="str">
            <v>კავშირგაბმულობა</v>
          </cell>
        </row>
        <row r="1401">
          <cell r="A1401" t="str">
            <v>კომუნალური</v>
          </cell>
        </row>
        <row r="1402">
          <cell r="A1402" t="str">
            <v>სამეურნეო</v>
          </cell>
        </row>
        <row r="1403">
          <cell r="A1403" t="str">
            <v>სანეპიდსადგური</v>
          </cell>
        </row>
        <row r="1404">
          <cell r="A1404" t="str">
            <v>ავტომომსახურება</v>
          </cell>
        </row>
        <row r="1405">
          <cell r="A1405" t="str">
            <v>ბლანკები</v>
          </cell>
        </row>
        <row r="1406">
          <cell r="A1406" t="str">
            <v>ჟურნალ-გაზეთები</v>
          </cell>
        </row>
        <row r="1407">
          <cell r="A1407" t="str">
            <v>გადაზიდვის ხარჯები</v>
          </cell>
        </row>
        <row r="1408">
          <cell r="A1408" t="str">
            <v>ელმავლის და თბომავლის მომსახურეობა</v>
          </cell>
        </row>
        <row r="1409">
          <cell r="A1409" t="str">
            <v>წარმომადგენლობითი ხარჯები</v>
          </cell>
        </row>
        <row r="1410">
          <cell r="A1410" t="str">
            <v>წარმომადგენლობა მოსკოვში</v>
          </cell>
        </row>
        <row r="1411">
          <cell r="A1411" t="str">
            <v>რუსეთის ინფორმაციული მომსახურეობა</v>
          </cell>
        </row>
        <row r="1412">
          <cell r="A1412" t="str">
            <v>სხვა სხვის</v>
          </cell>
        </row>
        <row r="1413">
          <cell r="A1413" t="str">
            <v>ამორტიზაცია</v>
          </cell>
        </row>
        <row r="1414">
          <cell r="A1414" t="str">
            <v>ქონების</v>
          </cell>
        </row>
        <row r="1415">
          <cell r="A1415" t="str">
            <v>მიწის</v>
          </cell>
        </row>
        <row r="1416">
          <cell r="A1416" t="str">
            <v>დახმარება</v>
          </cell>
        </row>
        <row r="1417">
          <cell r="A1417" t="str">
            <v>სხვა ფონდები</v>
          </cell>
        </row>
        <row r="1418">
          <cell r="A1418" t="str">
            <v>კაპიტალური მშენებლობა</v>
          </cell>
        </row>
        <row r="1419">
          <cell r="A1419" t="str">
            <v>მშენებლობის ხარჯთაღრიცხვაში არშესული მოწყობილობის შეძენა</v>
          </cell>
        </row>
        <row r="1420">
          <cell r="A1420" t="str">
            <v>მოდერნიზაცია</v>
          </cell>
        </row>
        <row r="1421">
          <cell r="A1421" t="str">
            <v>სხვა რკინიგზების ხარჯი</v>
          </cell>
        </row>
      </sheetData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.GEGMA (2)"/>
      <sheetName val="SRULI"/>
      <sheetName val="TRANS (2)"/>
      <sheetName val="AN.GEGMA"/>
      <sheetName val="TRANS(3)"/>
      <sheetName val="MAGALITI"/>
      <sheetName val="VI"/>
      <sheetName val="FORMA"/>
      <sheetName val="TRANS"/>
      <sheetName val="CNOBARI"/>
      <sheetName val="B-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2">
          <cell r="C2" t="str">
            <v>farTi</v>
          </cell>
          <cell r="E2" t="str">
            <v>xelSekruleba</v>
          </cell>
        </row>
        <row r="3">
          <cell r="C3" t="str">
            <v>jarTi</v>
          </cell>
          <cell r="E3" t="str">
            <v>dRg-s angariSfaqtura</v>
          </cell>
        </row>
        <row r="4">
          <cell r="C4" t="str">
            <v>gareSe pirebis an TanamSromlis</v>
          </cell>
          <cell r="E4" t="str">
            <v>sxva angariSfaqtura</v>
          </cell>
        </row>
        <row r="5">
          <cell r="C5" t="str">
            <v>(samuSaos detalebi)</v>
          </cell>
          <cell r="E5" t="str">
            <v>sabaJo deklaracia</v>
          </cell>
        </row>
        <row r="6">
          <cell r="C6" t="str">
            <v>anazRaurebis Tanxa</v>
          </cell>
          <cell r="E6" t="str">
            <v>sabanko amonaweri</v>
          </cell>
        </row>
        <row r="7">
          <cell r="C7" t="str">
            <v>sxva</v>
          </cell>
          <cell r="E7" t="str">
            <v>saaRsrulebo furceli</v>
          </cell>
        </row>
        <row r="8">
          <cell r="C8" t="str">
            <v>wyali, kanalizacia, dasufTaveba</v>
          </cell>
          <cell r="E8" t="str">
            <v>xelfasis uwyisi</v>
          </cell>
        </row>
        <row r="9">
          <cell r="C9" t="str">
            <v>deni, gazi</v>
          </cell>
          <cell r="E9" t="str">
            <v>qmani</v>
          </cell>
        </row>
        <row r="10">
          <cell r="C10" t="str">
            <v>Senobeba-nagebobebi</v>
          </cell>
          <cell r="E10" t="str">
            <v>forma-2</v>
          </cell>
        </row>
        <row r="11">
          <cell r="C11" t="str">
            <v>satransporto saSualebebi</v>
          </cell>
          <cell r="E11" t="str">
            <v>forma-3</v>
          </cell>
        </row>
        <row r="12">
          <cell r="C12" t="str">
            <v>manqana danadgarebi</v>
          </cell>
          <cell r="E12" t="str">
            <v>salaros Semosavlis orderi</v>
          </cell>
        </row>
        <row r="13">
          <cell r="C13" t="str">
            <v>relsze mavali teqnika da moZravi Semadgenloba</v>
          </cell>
          <cell r="E13" t="str">
            <v>salaros gasavlis orderi</v>
          </cell>
        </row>
        <row r="14">
          <cell r="C14" t="str">
            <v>saproeqto xarji</v>
          </cell>
          <cell r="E14" t="str">
            <v>sasaqonlo zednadebi</v>
          </cell>
        </row>
        <row r="15">
          <cell r="C15" t="str">
            <v>personalis anazRaureba</v>
          </cell>
          <cell r="E15" t="str">
            <v>qviTari</v>
          </cell>
        </row>
        <row r="16">
          <cell r="C16" t="str">
            <v>masalebi</v>
          </cell>
          <cell r="E16" t="str">
            <v>zianis kalkulacia</v>
          </cell>
        </row>
        <row r="17">
          <cell r="C17" t="str">
            <v>navTobproduqtebi</v>
          </cell>
          <cell r="E17" t="str">
            <v>fmu-54</v>
          </cell>
        </row>
        <row r="18">
          <cell r="C18" t="str">
            <v>axali  zednaSeni</v>
          </cell>
          <cell r="E18" t="str">
            <v>miReba-Cabarebis aqti</v>
          </cell>
        </row>
        <row r="19">
          <cell r="C19" t="str">
            <v>angariSvaldebulze</v>
          </cell>
          <cell r="E19" t="str">
            <v>qmani</v>
          </cell>
        </row>
        <row r="20">
          <cell r="C20" t="str">
            <v>sawyobi</v>
          </cell>
          <cell r="E20" t="str">
            <v>Zs eqspluataciaSi Sesvlis aqti</v>
          </cell>
        </row>
        <row r="21">
          <cell r="C21" t="str">
            <v>sawyobi/angariSvaldebuli piri (eqsploaciaSi ar Sesuli)</v>
          </cell>
          <cell r="E21" t="str">
            <v>Sida eqspluataciaSi Sesvlis aqti</v>
          </cell>
        </row>
        <row r="22">
          <cell r="C22" t="str">
            <v>angariSvalebuli piri (eqsploataciaSi  Sesuli)</v>
          </cell>
          <cell r="E22" t="str">
            <v>eqspluataciaSi miRebis aqti</v>
          </cell>
        </row>
        <row r="23">
          <cell r="C23" t="str">
            <v>eqsploataciaSi jer ar Sesuli  ZiriTadi saSualebebi</v>
          </cell>
          <cell r="E23" t="str">
            <v>brZaneba/davaleba</v>
          </cell>
        </row>
        <row r="24">
          <cell r="C24" t="str">
            <v>mivlineba</v>
          </cell>
          <cell r="E24" t="str">
            <v>gancxadeba</v>
          </cell>
        </row>
        <row r="25">
          <cell r="C25" t="str">
            <v>qvanaxSiri</v>
          </cell>
          <cell r="E25" t="str">
            <v>dekaduri</v>
          </cell>
        </row>
        <row r="26">
          <cell r="C26" t="str">
            <v>(detalebi)</v>
          </cell>
          <cell r="E26" t="str">
            <v>moTxovna</v>
          </cell>
        </row>
        <row r="27">
          <cell r="C27" t="str">
            <v>pirveladi Rirebuleba</v>
          </cell>
          <cell r="E27" t="str">
            <v>samuSaos Sesrulebis aqti</v>
          </cell>
        </row>
        <row r="28">
          <cell r="C28" t="str">
            <v>akumulirebuli cveTa</v>
          </cell>
          <cell r="E28" t="str">
            <v>komisiis inventariczaciis aqti</v>
          </cell>
        </row>
        <row r="29">
          <cell r="C29" t="str">
            <v>xelfasi da danamati</v>
          </cell>
          <cell r="E29" t="str">
            <v>direqtorTa sabWos gadawyvetileba Camoweris Sesaxeb</v>
          </cell>
        </row>
        <row r="30">
          <cell r="C30" t="str">
            <v>mivlineba qveynis SigniT</v>
          </cell>
          <cell r="E30" t="str">
            <v>sameTvalyureo sabWos Tanxmoba</v>
          </cell>
        </row>
        <row r="31">
          <cell r="C31" t="str">
            <v>mivlineba qveynis gareT</v>
          </cell>
          <cell r="E31" t="str">
            <v>sawarmoTa marTvis saagentos Tanxmoba</v>
          </cell>
        </row>
        <row r="32">
          <cell r="C32" t="str">
            <v>xelfasis socialuri</v>
          </cell>
          <cell r="E32" t="str">
            <v>biznes-gegma</v>
          </cell>
        </row>
        <row r="33">
          <cell r="C33" t="str">
            <v>navToproduqtebi</v>
          </cell>
          <cell r="E33" t="str">
            <v>pu-48</v>
          </cell>
        </row>
        <row r="34">
          <cell r="C34" t="str">
            <v>marag-nawilebi</v>
          </cell>
          <cell r="E34" t="str">
            <v>cveTis xarjis gamoTvlis uwyisi</v>
          </cell>
        </row>
        <row r="35">
          <cell r="C35" t="str">
            <v>Zvelvargisi zednaSeni liandagis</v>
          </cell>
          <cell r="E35" t="str">
            <v>qonebis gadasaxadis gamoTvlis uwyisi</v>
          </cell>
        </row>
        <row r="36">
          <cell r="C36" t="str">
            <v>axali zednaSeni liandagis</v>
          </cell>
          <cell r="E36" t="str">
            <v>avizo</v>
          </cell>
        </row>
        <row r="37">
          <cell r="C37" t="str">
            <v>xelfasi+danamati</v>
          </cell>
          <cell r="E37" t="str">
            <v>tabeli</v>
          </cell>
        </row>
        <row r="38">
          <cell r="C38" t="str">
            <v>arafuladi kompensaciis</v>
          </cell>
          <cell r="E38" t="str">
            <v>ZiriTadi saSualebebis reestri</v>
          </cell>
        </row>
        <row r="39">
          <cell r="C39" t="str">
            <v>zianis</v>
          </cell>
          <cell r="E39" t="str">
            <v>fmu-54</v>
          </cell>
        </row>
        <row r="40">
          <cell r="C40" t="str">
            <v>ararezidenti</v>
          </cell>
          <cell r="E40" t="str">
            <v>tabeli</v>
          </cell>
        </row>
        <row r="41">
          <cell r="C41" t="str">
            <v>qoneba</v>
          </cell>
          <cell r="E41" t="str">
            <v>a/e</v>
          </cell>
        </row>
        <row r="42">
          <cell r="C42" t="str">
            <v>mivlinebis</v>
          </cell>
          <cell r="E42" t="str">
            <v>1420-is baraTi</v>
          </cell>
        </row>
        <row r="43">
          <cell r="C43" t="str">
            <v>saqveangariSos</v>
          </cell>
          <cell r="E43" t="str">
            <v>safinansos  amonaweri</v>
          </cell>
        </row>
        <row r="44">
          <cell r="C44" t="str">
            <v>arasworad daricxulis</v>
          </cell>
          <cell r="E44" t="str">
            <v>rtk-urTierTi CaTvlis sia</v>
          </cell>
        </row>
        <row r="45">
          <cell r="C45" t="str">
            <v>alimenti</v>
          </cell>
          <cell r="E45">
            <v>0</v>
          </cell>
        </row>
        <row r="46">
          <cell r="C46" t="str">
            <v>danaklisi</v>
          </cell>
          <cell r="E46">
            <v>0</v>
          </cell>
        </row>
        <row r="47">
          <cell r="C47" t="str">
            <v>profkavSiri</v>
          </cell>
          <cell r="E47">
            <v>0</v>
          </cell>
        </row>
        <row r="48">
          <cell r="C48" t="str">
            <v>(valdebulebis detalebi)</v>
          </cell>
          <cell r="E48">
            <v>0</v>
          </cell>
        </row>
        <row r="49">
          <cell r="C49" t="str">
            <v>sawyobSi/angariSvaldebulze avizosTan erTad</v>
          </cell>
          <cell r="E49">
            <v>0</v>
          </cell>
        </row>
        <row r="50">
          <cell r="C50" t="str">
            <v>sawyobSi/angariSvaldebulze avizos gareSe</v>
          </cell>
          <cell r="E50">
            <v>0</v>
          </cell>
        </row>
        <row r="51">
          <cell r="C51" t="str">
            <v>eqsploaciaSi ar Sesuli (sawyobi/angariSvaldebuli piri) avizoTi</v>
          </cell>
        </row>
        <row r="52">
          <cell r="C52" t="str">
            <v>eqsploataciaSi  Sesuli avizoTi</v>
          </cell>
        </row>
        <row r="53">
          <cell r="C53" t="str">
            <v>eqsploaciaSi ar Sesuli (sawyobi/angariSvaldebuli piri) avizos gareSE</v>
          </cell>
        </row>
        <row r="54">
          <cell r="C54" t="str">
            <v>eqsploataciaSi  Sesuli avizos gareSe</v>
          </cell>
        </row>
        <row r="55">
          <cell r="C55" t="str">
            <v>socialuri(ZiriTadi xelfasi + danamati)</v>
          </cell>
        </row>
        <row r="56">
          <cell r="C56" t="str">
            <v>socialuri(arafuladi kompensacia)</v>
          </cell>
        </row>
        <row r="57">
          <cell r="C57" t="str">
            <v>socialuri(ziani)</v>
          </cell>
        </row>
        <row r="58">
          <cell r="C58" t="str">
            <v>saSemosavlo (ZiriTadi xelfasi + danamati)</v>
          </cell>
        </row>
        <row r="59">
          <cell r="C59" t="str">
            <v>saSemosavlo (arafuladi kompensacia)</v>
          </cell>
        </row>
        <row r="60">
          <cell r="C60" t="str">
            <v>saSemosavlo (ziani)</v>
          </cell>
        </row>
        <row r="61">
          <cell r="C61" t="str">
            <v>saSemosavlo (ararezidenti)</v>
          </cell>
        </row>
        <row r="62">
          <cell r="C62" t="str">
            <v>qonebis gadasaxadi</v>
          </cell>
        </row>
        <row r="63">
          <cell r="C63" t="str">
            <v>dRg</v>
          </cell>
        </row>
        <row r="64">
          <cell r="C64" t="str">
            <v>transportireba</v>
          </cell>
        </row>
        <row r="65">
          <cell r="C65" t="str">
            <v>elenrgia</v>
          </cell>
        </row>
        <row r="66">
          <cell r="C66" t="str">
            <v>telefonis momsaxureba(56-)</v>
          </cell>
        </row>
        <row r="67">
          <cell r="C67" t="str">
            <v>xarjis muxlidan</v>
          </cell>
        </row>
        <row r="68">
          <cell r="C68" t="str">
            <v>ganaRdebis sakomisio</v>
          </cell>
        </row>
        <row r="69">
          <cell r="C69" t="str">
            <v>gadaricxvis sakomisio</v>
          </cell>
        </row>
        <row r="70">
          <cell r="C70" t="str">
            <v>personalis anazRaurebis dafinanseba</v>
          </cell>
        </row>
        <row r="71">
          <cell r="C71" t="str">
            <v>deponirebuli Tanxebi</v>
          </cell>
        </row>
        <row r="72">
          <cell r="C72" t="str">
            <v>gadaricxuli Tanxis gatareba</v>
          </cell>
        </row>
        <row r="73">
          <cell r="C73" t="str">
            <v>kreditoruli davalianebis gadaxda</v>
          </cell>
        </row>
        <row r="74">
          <cell r="C74" t="str">
            <v xml:space="preserve">xarjis gadacema </v>
          </cell>
        </row>
        <row r="75">
          <cell r="C75" t="str">
            <v>smf-s miReba (Zvelvargisi)</v>
          </cell>
        </row>
        <row r="76">
          <cell r="C76" t="str">
            <v>smf-s gadacema (navTobproduqtebi)</v>
          </cell>
        </row>
        <row r="77">
          <cell r="C77" t="str">
            <v>smf-s miReba (navTobproduqtebi)</v>
          </cell>
        </row>
        <row r="78">
          <cell r="C78" t="str">
            <v xml:space="preserve">xarjis miReba </v>
          </cell>
        </row>
        <row r="79">
          <cell r="C79" t="str">
            <v>ZiriTadi saSualebis miReba(sawyisi Rirebuleba)</v>
          </cell>
        </row>
        <row r="80">
          <cell r="C80" t="str">
            <v>ZiriTadi saSualebis miReba (akkumulirebuli cveTa)</v>
          </cell>
        </row>
        <row r="81">
          <cell r="C81" t="str">
            <v>sagadasaxado aqtivis gadacema</v>
          </cell>
        </row>
        <row r="82">
          <cell r="C82" t="str">
            <v>sagadasaxado aqtivis gadacema(dRg)</v>
          </cell>
        </row>
        <row r="83">
          <cell r="C83" t="str">
            <v>sagadasaxado valdebulebis gadacema(dRg)</v>
          </cell>
        </row>
        <row r="84">
          <cell r="C84" t="str">
            <v>sagadasaxado valdebulis dafarva (saSemosavlo)</v>
          </cell>
        </row>
        <row r="85">
          <cell r="C85" t="str">
            <v>sagadasaxado valdebulis dafarva (socialuri)</v>
          </cell>
        </row>
        <row r="86">
          <cell r="C86" t="str">
            <v>sagadasaxado valdebulis dafarva (qoneba)</v>
          </cell>
        </row>
        <row r="87">
          <cell r="C87" t="str">
            <v>smf-s moZraoba(Zvelvarisi)</v>
          </cell>
        </row>
        <row r="88">
          <cell r="C88" t="str">
            <v>smf-s moZraoba(maragebi)</v>
          </cell>
        </row>
        <row r="89">
          <cell r="C89" t="str">
            <v>smf-s moZraoba(navTobprodqutebti)</v>
          </cell>
        </row>
        <row r="90">
          <cell r="C90" t="str">
            <v>smf-s miReba (navTobrpodqutebi)</v>
          </cell>
        </row>
        <row r="91">
          <cell r="C91" t="str">
            <v>janmrTelobis dazRveva</v>
          </cell>
        </row>
        <row r="92">
          <cell r="C92" t="str">
            <v>sapatio rkinigzeli</v>
          </cell>
        </row>
        <row r="93">
          <cell r="C93" t="str">
            <v>Semosavlis muxlidan</v>
          </cell>
        </row>
        <row r="94">
          <cell r="C94" t="str">
            <v>miRebuli avansidan</v>
          </cell>
        </row>
        <row r="95">
          <cell r="C95" t="str">
            <v>satvirTo momsaxurebis Tanxa</v>
          </cell>
        </row>
        <row r="96">
          <cell r="C96" t="str">
            <v>banki</v>
          </cell>
        </row>
        <row r="97">
          <cell r="C97" t="str">
            <v>swavla</v>
          </cell>
        </row>
        <row r="98">
          <cell r="C98" t="str">
            <v>advokati</v>
          </cell>
        </row>
        <row r="99">
          <cell r="C99" t="str">
            <v>mcirefasiani</v>
          </cell>
        </row>
        <row r="100">
          <cell r="C100" t="str">
            <v>xelfasi</v>
          </cell>
        </row>
        <row r="101">
          <cell r="C101" t="str">
            <v>avizos miRebamde/aqceptirebamde</v>
          </cell>
        </row>
        <row r="102">
          <cell r="C102" t="str">
            <v>zaralis anazRaureba</v>
          </cell>
        </row>
        <row r="103">
          <cell r="C103" t="str">
            <v>dasaxiCreba</v>
          </cell>
        </row>
        <row r="104">
          <cell r="C104" t="str">
            <v>masalebis regulireba</v>
          </cell>
        </row>
        <row r="105">
          <cell r="C105" t="str">
            <v>kapSesrulebis masala</v>
          </cell>
        </row>
        <row r="106">
          <cell r="C106" t="str">
            <v>Sesrulebuli samuSaos Rirebuleba</v>
          </cell>
        </row>
        <row r="107">
          <cell r="C107">
            <v>0</v>
          </cell>
        </row>
        <row r="108">
          <cell r="C108">
            <v>0</v>
          </cell>
        </row>
        <row r="109">
          <cell r="C109">
            <v>0</v>
          </cell>
        </row>
        <row r="110">
          <cell r="C110">
            <v>0</v>
          </cell>
        </row>
        <row r="111">
          <cell r="C111">
            <v>0</v>
          </cell>
        </row>
        <row r="112">
          <cell r="C112">
            <v>0</v>
          </cell>
        </row>
        <row r="113">
          <cell r="C113">
            <v>0</v>
          </cell>
        </row>
        <row r="114">
          <cell r="C114">
            <v>0</v>
          </cell>
        </row>
        <row r="115">
          <cell r="C115">
            <v>0</v>
          </cell>
        </row>
        <row r="116">
          <cell r="C116">
            <v>0</v>
          </cell>
        </row>
        <row r="117">
          <cell r="C117">
            <v>0</v>
          </cell>
        </row>
        <row r="118">
          <cell r="C118">
            <v>0</v>
          </cell>
        </row>
        <row r="119">
          <cell r="C119">
            <v>0</v>
          </cell>
        </row>
        <row r="120">
          <cell r="C120">
            <v>0</v>
          </cell>
        </row>
        <row r="121">
          <cell r="C121">
            <v>0</v>
          </cell>
        </row>
        <row r="122">
          <cell r="C122">
            <v>0</v>
          </cell>
        </row>
        <row r="123">
          <cell r="C123">
            <v>0</v>
          </cell>
        </row>
        <row r="124">
          <cell r="C124">
            <v>0</v>
          </cell>
        </row>
        <row r="125">
          <cell r="C125">
            <v>0</v>
          </cell>
        </row>
        <row r="126">
          <cell r="C126">
            <v>0</v>
          </cell>
        </row>
        <row r="127">
          <cell r="C127">
            <v>0</v>
          </cell>
        </row>
        <row r="128">
          <cell r="C128">
            <v>0</v>
          </cell>
        </row>
        <row r="129">
          <cell r="C129">
            <v>0</v>
          </cell>
        </row>
        <row r="130">
          <cell r="C130">
            <v>0</v>
          </cell>
        </row>
        <row r="131">
          <cell r="C131">
            <v>0</v>
          </cell>
        </row>
        <row r="132">
          <cell r="C132">
            <v>0</v>
          </cell>
        </row>
        <row r="133">
          <cell r="C133">
            <v>0</v>
          </cell>
        </row>
        <row r="134">
          <cell r="C134">
            <v>0</v>
          </cell>
        </row>
        <row r="135">
          <cell r="C135">
            <v>0</v>
          </cell>
        </row>
      </sheetData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5222 "/>
      <sheetName val="5222  (2)"/>
      <sheetName val="522CH "/>
      <sheetName val="5282 "/>
      <sheetName val="D-tH "/>
      <sheetName val="AR"/>
      <sheetName val="224  "/>
      <sheetName val="I-Index"/>
      <sheetName val="CNOBARI"/>
      <sheetName val="Trial Balance"/>
      <sheetName val="MNAC Finpox01"/>
      <sheetName val="B-4"/>
      <sheetName val="Валюта"/>
      <sheetName val="RCN+Index"/>
      <sheetName val="FAR"/>
      <sheetName val="Inputs"/>
      <sheetName val="Расчет_Ин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S Summary (2)"/>
      <sheetName val="Spec. Chem"/>
      <sheetName val="Canadian Summary Eh"/>
      <sheetName val="Input_Cdn"/>
      <sheetName val="ML_Model_Summary"/>
      <sheetName val="Stock Price Bar Graph"/>
      <sheetName val="WACC "/>
      <sheetName val="Horizontal Bar Page"/>
      <sheetName val="US Summary"/>
      <sheetName val="Intl Summary"/>
      <sheetName val="Containerboard"/>
      <sheetName val="Structural Panels"/>
      <sheetName val="Timber Summary"/>
      <sheetName val="Newsprint Summary"/>
      <sheetName val="__FDSCACHE__"/>
      <sheetName val="Input"/>
      <sheetName val="PMO"/>
      <sheetName val="Merger Input"/>
      <sheetName val="1 Page Merger"/>
      <sheetName val="Sensitivity Table 1"/>
      <sheetName val="Summary Template"/>
      <sheetName val="0000000"/>
      <sheetName val="1000000"/>
      <sheetName val="Sched 11-ACTUALS"/>
      <sheetName val="Validation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MO"/>
      <sheetName val="WP Market Capitalization"/>
      <sheetName val="WP Output-change ytd"/>
      <sheetName val="WP Output-Price volatility"/>
      <sheetName val="Comps"/>
      <sheetName val="Mkt Cap"/>
      <sheetName val="WACC"/>
      <sheetName val="Calc"/>
      <sheetName val="CGS per Ton"/>
      <sheetName val="Sales"/>
      <sheetName val="Price"/>
      <sheetName val="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Analysis of Valuation Multiples of Comparable Flat-Rolled Steel Companies</v>
          </cell>
        </row>
        <row r="2">
          <cell r="A2" t="str">
            <v>Public Market Multiples Including Pension Liabilities and OPEBs</v>
          </cell>
        </row>
        <row r="5">
          <cell r="L5" t="str">
            <v>Market Value of Equity as a Multiple of:</v>
          </cell>
          <cell r="V5" t="str">
            <v>Market Capitalization as a Multiple of:</v>
          </cell>
        </row>
        <row r="6">
          <cell r="J6" t="str">
            <v>Adj.</v>
          </cell>
          <cell r="L6" t="str">
            <v>LTM</v>
          </cell>
          <cell r="R6" t="str">
            <v>LTM</v>
          </cell>
        </row>
        <row r="7">
          <cell r="D7" t="str">
            <v>Price</v>
          </cell>
          <cell r="F7" t="str">
            <v>Market</v>
          </cell>
          <cell r="H7" t="str">
            <v>Market</v>
          </cell>
          <cell r="J7" t="str">
            <v>Market</v>
          </cell>
          <cell r="L7" t="str">
            <v>Net to</v>
          </cell>
          <cell r="N7" t="str">
            <v>1999E</v>
          </cell>
          <cell r="P7" t="str">
            <v>2000E</v>
          </cell>
          <cell r="R7" t="str">
            <v>Cash</v>
          </cell>
          <cell r="T7" t="str">
            <v>LFQ</v>
          </cell>
          <cell r="V7" t="str">
            <v>LTM</v>
          </cell>
          <cell r="X7" t="str">
            <v>LTM</v>
          </cell>
          <cell r="Z7" t="str">
            <v>LTM</v>
          </cell>
        </row>
        <row r="8">
          <cell r="A8" t="str">
            <v>Company</v>
          </cell>
          <cell r="D8" t="str">
            <v>Sep-13-99</v>
          </cell>
          <cell r="F8" t="str">
            <v>Value</v>
          </cell>
          <cell r="H8" t="str">
            <v>Cap. (a)</v>
          </cell>
          <cell r="J8" t="str">
            <v>Cap. (b)</v>
          </cell>
          <cell r="L8" t="str">
            <v>Common</v>
          </cell>
          <cell r="N8" t="str">
            <v>EPS. (c)</v>
          </cell>
          <cell r="P8" t="str">
            <v>EPS (c)</v>
          </cell>
          <cell r="R8" t="str">
            <v>Flow (d)</v>
          </cell>
          <cell r="T8" t="str">
            <v>Equity</v>
          </cell>
          <cell r="V8" t="str">
            <v>Sales</v>
          </cell>
          <cell r="X8" t="str">
            <v>EBITDA</v>
          </cell>
          <cell r="Z8" t="str">
            <v>EBIT</v>
          </cell>
        </row>
        <row r="11">
          <cell r="A11" t="str">
            <v>Company Name</v>
          </cell>
          <cell r="D11" t="e">
            <v>#NAME?</v>
          </cell>
          <cell r="F11">
            <v>1210.4707062500001</v>
          </cell>
          <cell r="H11">
            <v>1210.4707062500001</v>
          </cell>
          <cell r="J11" t="e">
            <v>#REF!</v>
          </cell>
          <cell r="L11" t="e">
            <v>#REF!</v>
          </cell>
          <cell r="N11" t="e">
            <v>#REF!</v>
          </cell>
          <cell r="P11" t="e">
            <v>#REF!</v>
          </cell>
          <cell r="R11" t="e">
            <v>#REF!</v>
          </cell>
          <cell r="T11" t="e">
            <v>#REF!</v>
          </cell>
          <cell r="V11" t="e">
            <v>#REF!</v>
          </cell>
          <cell r="X11" t="e">
            <v>#REF!</v>
          </cell>
          <cell r="Z11" t="e">
            <v>#REF!</v>
          </cell>
        </row>
        <row r="12">
          <cell r="A12" t="e">
            <v>#REF!</v>
          </cell>
          <cell r="D12" t="e">
            <v>#REF!</v>
          </cell>
          <cell r="F12" t="e">
            <v>#REF!</v>
          </cell>
          <cell r="H12" t="e">
            <v>#REF!</v>
          </cell>
          <cell r="J12" t="e">
            <v>#REF!</v>
          </cell>
          <cell r="L12" t="e">
            <v>#REF!</v>
          </cell>
          <cell r="N12" t="e">
            <v>#REF!</v>
          </cell>
          <cell r="P12" t="e">
            <v>#REF!</v>
          </cell>
          <cell r="Q12" t="str">
            <v>*</v>
          </cell>
          <cell r="R12" t="e">
            <v>#REF!</v>
          </cell>
          <cell r="T12" t="e">
            <v>#REF!</v>
          </cell>
          <cell r="V12" t="e">
            <v>#REF!</v>
          </cell>
          <cell r="X12" t="e">
            <v>#REF!</v>
          </cell>
          <cell r="Y12" t="str">
            <v>*</v>
          </cell>
          <cell r="Z12" t="e">
            <v>#REF!</v>
          </cell>
        </row>
        <row r="13">
          <cell r="A13" t="e">
            <v>#REF!</v>
          </cell>
          <cell r="D13" t="e">
            <v>#REF!</v>
          </cell>
          <cell r="F13" t="e">
            <v>#REF!</v>
          </cell>
          <cell r="H13" t="e">
            <v>#REF!</v>
          </cell>
          <cell r="J13" t="e">
            <v>#REF!</v>
          </cell>
          <cell r="L13" t="e">
            <v>#REF!</v>
          </cell>
          <cell r="N13" t="e">
            <v>#REF!</v>
          </cell>
          <cell r="P13" t="e">
            <v>#REF!</v>
          </cell>
          <cell r="R13" t="e">
            <v>#REF!</v>
          </cell>
          <cell r="T13" t="e">
            <v>#REF!</v>
          </cell>
          <cell r="V13" t="e">
            <v>#REF!</v>
          </cell>
          <cell r="X13" t="e">
            <v>#REF!</v>
          </cell>
          <cell r="Z13" t="e">
            <v>#REF!</v>
          </cell>
          <cell r="AA13" t="str">
            <v>*</v>
          </cell>
        </row>
        <row r="14">
          <cell r="A14" t="e">
            <v>#REF!</v>
          </cell>
          <cell r="D14" t="e">
            <v>#REF!</v>
          </cell>
          <cell r="F14" t="e">
            <v>#REF!</v>
          </cell>
          <cell r="H14" t="e">
            <v>#REF!</v>
          </cell>
          <cell r="J14" t="e">
            <v>#REF!</v>
          </cell>
          <cell r="L14" t="e">
            <v>#REF!</v>
          </cell>
          <cell r="N14" t="e">
            <v>#REF!</v>
          </cell>
          <cell r="P14" t="e">
            <v>#REF!</v>
          </cell>
          <cell r="R14" t="e">
            <v>#REF!</v>
          </cell>
          <cell r="T14" t="e">
            <v>#REF!</v>
          </cell>
          <cell r="V14" t="e">
            <v>#REF!</v>
          </cell>
          <cell r="X14" t="e">
            <v>#REF!</v>
          </cell>
          <cell r="Z14" t="e">
            <v>#REF!</v>
          </cell>
        </row>
        <row r="15">
          <cell r="A15" t="e">
            <v>#REF!</v>
          </cell>
          <cell r="D15" t="e">
            <v>#REF!</v>
          </cell>
          <cell r="F15" t="e">
            <v>#REF!</v>
          </cell>
          <cell r="H15" t="e">
            <v>#REF!</v>
          </cell>
          <cell r="J15" t="e">
            <v>#REF!</v>
          </cell>
          <cell r="L15" t="e">
            <v>#REF!</v>
          </cell>
          <cell r="N15" t="e">
            <v>#REF!</v>
          </cell>
          <cell r="P15" t="e">
            <v>#REF!</v>
          </cell>
          <cell r="R15" t="e">
            <v>#REF!</v>
          </cell>
          <cell r="T15" t="e">
            <v>#REF!</v>
          </cell>
          <cell r="V15" t="e">
            <v>#REF!</v>
          </cell>
          <cell r="X15" t="e">
            <v>#REF!</v>
          </cell>
          <cell r="Z15" t="e">
            <v>#REF!</v>
          </cell>
        </row>
        <row r="16">
          <cell r="A16" t="e">
            <v>#REF!</v>
          </cell>
          <cell r="D16" t="e">
            <v>#REF!</v>
          </cell>
          <cell r="F16" t="e">
            <v>#REF!</v>
          </cell>
          <cell r="H16" t="e">
            <v>#REF!</v>
          </cell>
          <cell r="J16" t="e">
            <v>#REF!</v>
          </cell>
          <cell r="L16" t="e">
            <v>#REF!</v>
          </cell>
          <cell r="N16" t="e">
            <v>#REF!</v>
          </cell>
          <cell r="P16" t="e">
            <v>#REF!</v>
          </cell>
          <cell r="R16" t="e">
            <v>#REF!</v>
          </cell>
          <cell r="T16" t="e">
            <v>#REF!</v>
          </cell>
          <cell r="V16" t="e">
            <v>#REF!</v>
          </cell>
          <cell r="X16" t="e">
            <v>#REF!</v>
          </cell>
          <cell r="Z16" t="e">
            <v>#REF!</v>
          </cell>
        </row>
        <row r="17">
          <cell r="A17" t="e">
            <v>#REF!</v>
          </cell>
          <cell r="D17" t="e">
            <v>#REF!</v>
          </cell>
          <cell r="F17" t="e">
            <v>#REF!</v>
          </cell>
          <cell r="H17" t="e">
            <v>#REF!</v>
          </cell>
          <cell r="J17" t="e">
            <v>#REF!</v>
          </cell>
          <cell r="L17" t="e">
            <v>#REF!</v>
          </cell>
          <cell r="N17" t="e">
            <v>#REF!</v>
          </cell>
          <cell r="P17" t="e">
            <v>#REF!</v>
          </cell>
          <cell r="R17" t="e">
            <v>#REF!</v>
          </cell>
          <cell r="S17" t="str">
            <v>*</v>
          </cell>
          <cell r="T17" t="e">
            <v>#REF!</v>
          </cell>
          <cell r="V17" t="e">
            <v>#REF!</v>
          </cell>
          <cell r="X17" t="e">
            <v>#REF!</v>
          </cell>
          <cell r="Z17" t="e">
            <v>#REF!</v>
          </cell>
        </row>
        <row r="18">
          <cell r="A18" t="e">
            <v>#REF!</v>
          </cell>
          <cell r="D18" t="e">
            <v>#REF!</v>
          </cell>
          <cell r="F18" t="e">
            <v>#REF!</v>
          </cell>
          <cell r="H18" t="e">
            <v>#REF!</v>
          </cell>
          <cell r="J18" t="e">
            <v>#REF!</v>
          </cell>
          <cell r="L18" t="e">
            <v>#REF!</v>
          </cell>
          <cell r="N18" t="e">
            <v>#REF!</v>
          </cell>
          <cell r="P18" t="e">
            <v>#REF!</v>
          </cell>
          <cell r="R18" t="e">
            <v>#REF!</v>
          </cell>
          <cell r="T18" t="e">
            <v>#REF!</v>
          </cell>
          <cell r="V18" t="e">
            <v>#REF!</v>
          </cell>
          <cell r="X18" t="e">
            <v>#REF!</v>
          </cell>
          <cell r="Z18" t="e">
            <v>#REF!</v>
          </cell>
          <cell r="AA18" t="str">
            <v>*</v>
          </cell>
        </row>
        <row r="19">
          <cell r="A19" t="e">
            <v>#REF!</v>
          </cell>
          <cell r="D19" t="e">
            <v>#REF!</v>
          </cell>
          <cell r="F19" t="e">
            <v>#REF!</v>
          </cell>
          <cell r="H19" t="e">
            <v>#REF!</v>
          </cell>
          <cell r="J19" t="e">
            <v>#REF!</v>
          </cell>
          <cell r="L19" t="e">
            <v>#REF!</v>
          </cell>
          <cell r="M19" t="str">
            <v>*</v>
          </cell>
          <cell r="N19" t="e">
            <v>#REF!</v>
          </cell>
          <cell r="P19" t="e">
            <v>#REF!</v>
          </cell>
          <cell r="R19" t="e">
            <v>#REF!</v>
          </cell>
          <cell r="S19" t="str">
            <v>*</v>
          </cell>
          <cell r="T19" t="e">
            <v>#REF!</v>
          </cell>
          <cell r="V19" t="e">
            <v>#REF!</v>
          </cell>
          <cell r="W19" t="str">
            <v>*</v>
          </cell>
          <cell r="X19" t="e">
            <v>#REF!</v>
          </cell>
          <cell r="Z19" t="e">
            <v>#REF!</v>
          </cell>
          <cell r="AA19" t="str">
            <v>*</v>
          </cell>
        </row>
        <row r="20">
          <cell r="A20" t="e">
            <v>#REF!</v>
          </cell>
          <cell r="D20" t="e">
            <v>#REF!</v>
          </cell>
          <cell r="F20" t="e">
            <v>#REF!</v>
          </cell>
          <cell r="H20" t="e">
            <v>#REF!</v>
          </cell>
          <cell r="J20" t="e">
            <v>#REF!</v>
          </cell>
          <cell r="L20" t="e">
            <v>#REF!</v>
          </cell>
          <cell r="N20" t="e">
            <v>#REF!</v>
          </cell>
          <cell r="P20" t="e">
            <v>#REF!</v>
          </cell>
          <cell r="R20" t="e">
            <v>#REF!</v>
          </cell>
          <cell r="T20" t="e">
            <v>#REF!</v>
          </cell>
          <cell r="V20" t="e">
            <v>#REF!</v>
          </cell>
          <cell r="X20" t="e">
            <v>#REF!</v>
          </cell>
          <cell r="Z20" t="e">
            <v>#REF!</v>
          </cell>
        </row>
        <row r="21">
          <cell r="A21" t="e">
            <v>#REF!</v>
          </cell>
          <cell r="D21" t="e">
            <v>#REF!</v>
          </cell>
          <cell r="F21" t="e">
            <v>#REF!</v>
          </cell>
          <cell r="H21" t="e">
            <v>#REF!</v>
          </cell>
          <cell r="J21" t="e">
            <v>#REF!</v>
          </cell>
          <cell r="L21" t="e">
            <v>#REF!</v>
          </cell>
          <cell r="N21" t="e">
            <v>#REF!</v>
          </cell>
          <cell r="P21" t="e">
            <v>#REF!</v>
          </cell>
          <cell r="R21" t="e">
            <v>#REF!</v>
          </cell>
          <cell r="T21" t="e">
            <v>#REF!</v>
          </cell>
          <cell r="V21" t="e">
            <v>#REF!</v>
          </cell>
          <cell r="X21" t="e">
            <v>#REF!</v>
          </cell>
          <cell r="Z21" t="e">
            <v>#REF!</v>
          </cell>
        </row>
        <row r="22">
          <cell r="A22" t="e">
            <v>#REF!</v>
          </cell>
          <cell r="D22" t="e">
            <v>#REF!</v>
          </cell>
          <cell r="F22" t="e">
            <v>#REF!</v>
          </cell>
          <cell r="H22" t="e">
            <v>#REF!</v>
          </cell>
          <cell r="J22" t="e">
            <v>#REF!</v>
          </cell>
          <cell r="L22" t="e">
            <v>#REF!</v>
          </cell>
          <cell r="N22" t="e">
            <v>#REF!</v>
          </cell>
          <cell r="P22" t="e">
            <v>#REF!</v>
          </cell>
          <cell r="R22" t="e">
            <v>#REF!</v>
          </cell>
          <cell r="T22" t="e">
            <v>#REF!</v>
          </cell>
          <cell r="V22" t="e">
            <v>#REF!</v>
          </cell>
          <cell r="X22" t="e">
            <v>#REF!</v>
          </cell>
          <cell r="Z22" t="e">
            <v>#REF!</v>
          </cell>
        </row>
        <row r="23">
          <cell r="A23" t="e">
            <v>#REF!</v>
          </cell>
          <cell r="D23" t="e">
            <v>#REF!</v>
          </cell>
          <cell r="F23" t="e">
            <v>#REF!</v>
          </cell>
          <cell r="H23" t="e">
            <v>#REF!</v>
          </cell>
          <cell r="J23" t="e">
            <v>#REF!</v>
          </cell>
          <cell r="L23" t="e">
            <v>#REF!</v>
          </cell>
          <cell r="N23" t="e">
            <v>#REF!</v>
          </cell>
          <cell r="P23" t="e">
            <v>#REF!</v>
          </cell>
          <cell r="R23" t="e">
            <v>#REF!</v>
          </cell>
          <cell r="T23" t="e">
            <v>#REF!</v>
          </cell>
          <cell r="V23" t="e">
            <v>#REF!</v>
          </cell>
          <cell r="X23" t="e">
            <v>#REF!</v>
          </cell>
          <cell r="Z23" t="e">
            <v>#REF!</v>
          </cell>
        </row>
        <row r="27">
          <cell r="H27" t="str">
            <v xml:space="preserve">     Minimum (e)</v>
          </cell>
          <cell r="L27" t="e">
            <v>#REF!</v>
          </cell>
          <cell r="N27" t="e">
            <v>#REF!</v>
          </cell>
          <cell r="P27" t="e">
            <v>#REF!</v>
          </cell>
          <cell r="R27" t="e">
            <v>#REF!</v>
          </cell>
          <cell r="T27" t="e">
            <v>#REF!</v>
          </cell>
          <cell r="V27" t="e">
            <v>#REF!</v>
          </cell>
          <cell r="X27" t="e">
            <v>#REF!</v>
          </cell>
          <cell r="Z27" t="e">
            <v>#REF!</v>
          </cell>
        </row>
        <row r="28">
          <cell r="H28" t="str">
            <v xml:space="preserve">     Mean (e)</v>
          </cell>
          <cell r="L28" t="e">
            <v>#REF!</v>
          </cell>
          <cell r="N28" t="e">
            <v>#REF!</v>
          </cell>
          <cell r="P28" t="e">
            <v>#REF!</v>
          </cell>
          <cell r="R28" t="e">
            <v>#REF!</v>
          </cell>
          <cell r="T28" t="e">
            <v>#REF!</v>
          </cell>
          <cell r="V28" t="e">
            <v>#REF!</v>
          </cell>
          <cell r="X28" t="e">
            <v>#REF!</v>
          </cell>
          <cell r="Z28" t="e">
            <v>#REF!</v>
          </cell>
        </row>
        <row r="29">
          <cell r="H29" t="str">
            <v xml:space="preserve">     Median (e)</v>
          </cell>
          <cell r="L29" t="e">
            <v>#REF!</v>
          </cell>
          <cell r="N29" t="e">
            <v>#REF!</v>
          </cell>
          <cell r="P29" t="e">
            <v>#REF!</v>
          </cell>
          <cell r="R29" t="e">
            <v>#REF!</v>
          </cell>
          <cell r="T29" t="e">
            <v>#REF!</v>
          </cell>
          <cell r="V29" t="e">
            <v>#REF!</v>
          </cell>
          <cell r="X29" t="e">
            <v>#REF!</v>
          </cell>
          <cell r="Z29" t="e">
            <v>#REF!</v>
          </cell>
        </row>
        <row r="30">
          <cell r="H30" t="str">
            <v xml:space="preserve">     Maximum (e)</v>
          </cell>
          <cell r="L30" t="e">
            <v>#REF!</v>
          </cell>
          <cell r="N30" t="e">
            <v>#REF!</v>
          </cell>
          <cell r="P30" t="e">
            <v>#REF!</v>
          </cell>
          <cell r="R30" t="e">
            <v>#REF!</v>
          </cell>
          <cell r="T30" t="e">
            <v>#REF!</v>
          </cell>
          <cell r="V30" t="e">
            <v>#REF!</v>
          </cell>
          <cell r="X30" t="e">
            <v>#REF!</v>
          </cell>
          <cell r="Z30" t="e">
            <v>#REF!</v>
          </cell>
        </row>
        <row r="41">
          <cell r="A41" t="str">
            <v>Dollar amounts in U.S. millions except per share data and if otherwise stated.</v>
          </cell>
        </row>
        <row r="42">
          <cell r="A42" t="str">
            <v>(a)</v>
          </cell>
          <cell r="B42" t="str">
            <v>Market Capitalization = Market Value of Equity + Pref. Equity + Short-Term Debt + Long-Term Debt + Minority Interest - Cash &amp; Marketable Securities</v>
          </cell>
        </row>
        <row r="43">
          <cell r="A43" t="str">
            <v>(b)</v>
          </cell>
          <cell r="B43" t="str">
            <v>Adjusted Market Capitalization = Market Value of Equity + Pref. Equity + Short-Term Debt + Long-Term Debt + Minority Interest + Net Pension Liabilities + Net OPEBs - Cash &amp; Marketable Securities</v>
          </cell>
        </row>
        <row r="44">
          <cell r="A44" t="str">
            <v>(c)</v>
          </cell>
          <cell r="B44" t="str">
            <v>Earnings Estimates were obtained from First Call as of Sep-13-99 and calendarized when necessary.</v>
          </cell>
        </row>
        <row r="45">
          <cell r="A45" t="str">
            <v>(d)</v>
          </cell>
          <cell r="B45" t="str">
            <v>Cash Flow = Income Available to Common + DD&amp;A + Deferred Taxes + Earnings of Unconsolidated Subs.</v>
          </cell>
        </row>
        <row r="46">
          <cell r="A46" t="str">
            <v>(e)</v>
          </cell>
          <cell r="B46" t="str">
            <v>Summary Multiples exclude numbers that are Negative, Not Available, Not Meaningful and (*) items.</v>
          </cell>
        </row>
        <row r="47">
          <cell r="A47" t="str">
            <v>(f)</v>
          </cell>
          <cell r="B47" t="str">
            <v>EBITDAPO = Earnings Before Interest, Taxes, Depreciation, Amortization, Pension and OPEB Expenses</v>
          </cell>
        </row>
        <row r="107">
          <cell r="G107" t="str">
            <v>Credit Ratings</v>
          </cell>
          <cell r="J107" t="str">
            <v>LTM</v>
          </cell>
          <cell r="L107" t="str">
            <v>LTM</v>
          </cell>
          <cell r="N107" t="str">
            <v>(EBITDA -</v>
          </cell>
          <cell r="P107" t="str">
            <v>Total</v>
          </cell>
          <cell r="R107" t="str">
            <v>Net Debt</v>
          </cell>
          <cell r="T107" t="str">
            <v>Net Debt/</v>
          </cell>
          <cell r="V107" t="str">
            <v>Total</v>
          </cell>
          <cell r="X107" t="str">
            <v>FFO/</v>
          </cell>
          <cell r="Z107" t="str">
            <v>Free Oper.</v>
          </cell>
        </row>
        <row r="108">
          <cell r="G108" t="str">
            <v>Senior Debt</v>
          </cell>
          <cell r="J108" t="str">
            <v>EBITDA/</v>
          </cell>
          <cell r="L108" t="str">
            <v>EBITDA/</v>
          </cell>
          <cell r="N108" t="str">
            <v>CAPEX)/</v>
          </cell>
          <cell r="P108" t="str">
            <v>Debt/</v>
          </cell>
          <cell r="R108" t="str">
            <v>Pen + OPEB/</v>
          </cell>
          <cell r="T108" t="str">
            <v>Net</v>
          </cell>
          <cell r="V108" t="str">
            <v>Debt/</v>
          </cell>
          <cell r="X108" t="str">
            <v>Total</v>
          </cell>
          <cell r="Z108" t="str">
            <v>Cash Flow/</v>
          </cell>
        </row>
        <row r="109">
          <cell r="A109" t="str">
            <v>Company</v>
          </cell>
          <cell r="F109" t="str">
            <v>Moody's</v>
          </cell>
          <cell r="H109" t="str">
            <v>S&amp;P</v>
          </cell>
          <cell r="J109" t="str">
            <v>Gross Int.</v>
          </cell>
          <cell r="L109" t="str">
            <v>Net Int.</v>
          </cell>
          <cell r="N109" t="str">
            <v>Gross Int.</v>
          </cell>
          <cell r="P109" t="str">
            <v>Tot Bk Cap</v>
          </cell>
          <cell r="R109" t="str">
            <v>Net Bk Cap</v>
          </cell>
          <cell r="T109" t="str">
            <v>Book Cap</v>
          </cell>
          <cell r="V109" t="str">
            <v>EBITDA</v>
          </cell>
          <cell r="X109" t="str">
            <v>Debt</v>
          </cell>
          <cell r="Z109" t="str">
            <v xml:space="preserve"> Debt</v>
          </cell>
        </row>
        <row r="112">
          <cell r="A112" t="str">
            <v>Company Name</v>
          </cell>
          <cell r="F112" t="str">
            <v>Ba1</v>
          </cell>
          <cell r="H112" t="str">
            <v>BB-</v>
          </cell>
          <cell r="J112" t="e">
            <v>#REF!</v>
          </cell>
          <cell r="L112" t="e">
            <v>#REF!</v>
          </cell>
          <cell r="N112" t="e">
            <v>#REF!</v>
          </cell>
          <cell r="P112" t="e">
            <v>#REF!</v>
          </cell>
          <cell r="R112" t="e">
            <v>#REF!</v>
          </cell>
          <cell r="T112" t="e">
            <v>#REF!</v>
          </cell>
          <cell r="V112" t="e">
            <v>#REF!</v>
          </cell>
          <cell r="X112" t="e">
            <v>#REF!</v>
          </cell>
          <cell r="Z112" t="e">
            <v>#REF!</v>
          </cell>
        </row>
        <row r="113">
          <cell r="A113" t="e">
            <v>#REF!</v>
          </cell>
          <cell r="F113" t="str">
            <v>B1</v>
          </cell>
          <cell r="H113" t="str">
            <v>B</v>
          </cell>
          <cell r="J113" t="e">
            <v>#REF!</v>
          </cell>
          <cell r="L113" t="e">
            <v>#REF!</v>
          </cell>
          <cell r="N113" t="e">
            <v>#REF!</v>
          </cell>
          <cell r="P113" t="e">
            <v>#REF!</v>
          </cell>
          <cell r="R113" t="e">
            <v>#REF!</v>
          </cell>
          <cell r="T113" t="e">
            <v>#REF!</v>
          </cell>
          <cell r="V113" t="e">
            <v>#REF!</v>
          </cell>
          <cell r="X113" t="e">
            <v>#REF!</v>
          </cell>
          <cell r="Z113" t="e">
            <v>#REF!</v>
          </cell>
        </row>
        <row r="114">
          <cell r="A114" t="e">
            <v>#REF!</v>
          </cell>
          <cell r="F114" t="str">
            <v>Ba2</v>
          </cell>
          <cell r="H114" t="str">
            <v>BB-</v>
          </cell>
          <cell r="J114" t="e">
            <v>#REF!</v>
          </cell>
          <cell r="L114" t="e">
            <v>#REF!</v>
          </cell>
          <cell r="N114" t="e">
            <v>#REF!</v>
          </cell>
          <cell r="P114" t="e">
            <v>#REF!</v>
          </cell>
          <cell r="R114" t="e">
            <v>#REF!</v>
          </cell>
          <cell r="T114" t="e">
            <v>#REF!</v>
          </cell>
          <cell r="V114" t="e">
            <v>#REF!</v>
          </cell>
          <cell r="X114" t="e">
            <v>#REF!</v>
          </cell>
          <cell r="Z114" t="e">
            <v>#REF!</v>
          </cell>
        </row>
        <row r="115">
          <cell r="A115" t="e">
            <v>#REF!</v>
          </cell>
          <cell r="F115" t="str">
            <v>-</v>
          </cell>
          <cell r="H115" t="str">
            <v>-</v>
          </cell>
          <cell r="J115" t="e">
            <v>#REF!</v>
          </cell>
          <cell r="L115" t="e">
            <v>#REF!</v>
          </cell>
          <cell r="N115" t="e">
            <v>#REF!</v>
          </cell>
          <cell r="P115" t="e">
            <v>#REF!</v>
          </cell>
          <cell r="R115" t="e">
            <v>#REF!</v>
          </cell>
          <cell r="T115" t="e">
            <v>#REF!</v>
          </cell>
          <cell r="V115" t="e">
            <v>#REF!</v>
          </cell>
          <cell r="X115" t="e">
            <v>#REF!</v>
          </cell>
          <cell r="Z115" t="e">
            <v>#REF!</v>
          </cell>
        </row>
        <row r="116">
          <cell r="A116" t="e">
            <v>#REF!</v>
          </cell>
          <cell r="F116" t="str">
            <v>Ba1</v>
          </cell>
          <cell r="H116" t="str">
            <v>BB-</v>
          </cell>
          <cell r="J116" t="e">
            <v>#REF!</v>
          </cell>
          <cell r="L116" t="e">
            <v>#REF!</v>
          </cell>
          <cell r="N116" t="e">
            <v>#REF!</v>
          </cell>
          <cell r="P116" t="e">
            <v>#REF!</v>
          </cell>
          <cell r="R116" t="e">
            <v>#REF!</v>
          </cell>
          <cell r="T116" t="e">
            <v>#REF!</v>
          </cell>
          <cell r="V116" t="e">
            <v>#REF!</v>
          </cell>
          <cell r="X116" t="e">
            <v>#REF!</v>
          </cell>
          <cell r="Z116" t="e">
            <v>#REF!</v>
          </cell>
        </row>
        <row r="117">
          <cell r="A117" t="e">
            <v>#REF!</v>
          </cell>
          <cell r="F117" t="str">
            <v>Ba3</v>
          </cell>
          <cell r="H117" t="str">
            <v>B+</v>
          </cell>
          <cell r="J117" t="e">
            <v>#REF!</v>
          </cell>
          <cell r="L117" t="e">
            <v>#REF!</v>
          </cell>
          <cell r="N117" t="e">
            <v>#REF!</v>
          </cell>
          <cell r="P117" t="e">
            <v>#REF!</v>
          </cell>
          <cell r="R117" t="e">
            <v>#REF!</v>
          </cell>
          <cell r="T117" t="e">
            <v>#REF!</v>
          </cell>
          <cell r="V117" t="e">
            <v>#REF!</v>
          </cell>
          <cell r="X117" t="e">
            <v>#REF!</v>
          </cell>
          <cell r="Z117" t="e">
            <v>#REF!</v>
          </cell>
        </row>
        <row r="118">
          <cell r="A118" t="e">
            <v>#REF!</v>
          </cell>
          <cell r="F118" t="str">
            <v>A1</v>
          </cell>
          <cell r="H118" t="str">
            <v>AA-</v>
          </cell>
          <cell r="J118" t="e">
            <v>#REF!</v>
          </cell>
          <cell r="L118" t="e">
            <v>#REF!</v>
          </cell>
          <cell r="N118" t="e">
            <v>#REF!</v>
          </cell>
          <cell r="P118" t="e">
            <v>#REF!</v>
          </cell>
          <cell r="R118" t="e">
            <v>#REF!</v>
          </cell>
          <cell r="T118" t="e">
            <v>#REF!</v>
          </cell>
          <cell r="V118" t="e">
            <v>#REF!</v>
          </cell>
          <cell r="X118" t="e">
            <v>#REF!</v>
          </cell>
          <cell r="Z118" t="e">
            <v>#REF!</v>
          </cell>
        </row>
        <row r="119">
          <cell r="A119" t="e">
            <v>#REF!</v>
          </cell>
          <cell r="F119" t="str">
            <v>-</v>
          </cell>
          <cell r="H119" t="str">
            <v>-</v>
          </cell>
          <cell r="J119" t="e">
            <v>#REF!</v>
          </cell>
          <cell r="L119" t="e">
            <v>#REF!</v>
          </cell>
          <cell r="N119" t="e">
            <v>#REF!</v>
          </cell>
          <cell r="P119" t="e">
            <v>#REF!</v>
          </cell>
          <cell r="R119" t="e">
            <v>#REF!</v>
          </cell>
          <cell r="T119" t="e">
            <v>#REF!</v>
          </cell>
          <cell r="V119" t="e">
            <v>#REF!</v>
          </cell>
          <cell r="X119" t="e">
            <v>#REF!</v>
          </cell>
          <cell r="Z119" t="e">
            <v>#REF!</v>
          </cell>
        </row>
        <row r="120">
          <cell r="A120" t="e">
            <v>#REF!</v>
          </cell>
          <cell r="F120" t="str">
            <v>-</v>
          </cell>
          <cell r="H120" t="str">
            <v>-</v>
          </cell>
          <cell r="J120" t="e">
            <v>#REF!</v>
          </cell>
          <cell r="L120" t="e">
            <v>#REF!</v>
          </cell>
          <cell r="N120" t="e">
            <v>#REF!</v>
          </cell>
          <cell r="P120" t="e">
            <v>#REF!</v>
          </cell>
          <cell r="R120" t="e">
            <v>#REF!</v>
          </cell>
          <cell r="T120" t="e">
            <v>#REF!</v>
          </cell>
          <cell r="V120" t="e">
            <v>#REF!</v>
          </cell>
          <cell r="X120" t="e">
            <v>#REF!</v>
          </cell>
          <cell r="Z120" t="e">
            <v>#REF!</v>
          </cell>
        </row>
        <row r="121">
          <cell r="A121" t="e">
            <v>#REF!</v>
          </cell>
          <cell r="F121" t="str">
            <v>-</v>
          </cell>
          <cell r="H121" t="str">
            <v>-</v>
          </cell>
          <cell r="J121" t="e">
            <v>#REF!</v>
          </cell>
          <cell r="L121" t="e">
            <v>#REF!</v>
          </cell>
          <cell r="N121" t="e">
            <v>#REF!</v>
          </cell>
          <cell r="P121" t="e">
            <v>#REF!</v>
          </cell>
          <cell r="R121" t="e">
            <v>#REF!</v>
          </cell>
          <cell r="T121" t="e">
            <v>#REF!</v>
          </cell>
          <cell r="V121" t="e">
            <v>#REF!</v>
          </cell>
          <cell r="X121" t="e">
            <v>#REF!</v>
          </cell>
          <cell r="Z121" t="e">
            <v>#REF!</v>
          </cell>
        </row>
        <row r="122">
          <cell r="A122" t="e">
            <v>#REF!</v>
          </cell>
          <cell r="F122" t="str">
            <v>Baa2</v>
          </cell>
          <cell r="H122" t="str">
            <v>BBB-</v>
          </cell>
          <cell r="J122" t="e">
            <v>#REF!</v>
          </cell>
          <cell r="L122" t="e">
            <v>#REF!</v>
          </cell>
          <cell r="N122" t="e">
            <v>#REF!</v>
          </cell>
          <cell r="P122" t="e">
            <v>#REF!</v>
          </cell>
          <cell r="R122" t="e">
            <v>#REF!</v>
          </cell>
          <cell r="T122" t="e">
            <v>#REF!</v>
          </cell>
          <cell r="V122" t="e">
            <v>#REF!</v>
          </cell>
          <cell r="X122" t="e">
            <v>#REF!</v>
          </cell>
          <cell r="Z122" t="e">
            <v>#REF!</v>
          </cell>
        </row>
        <row r="123">
          <cell r="A123" t="e">
            <v>#REF!</v>
          </cell>
          <cell r="F123" t="str">
            <v>B2</v>
          </cell>
          <cell r="H123" t="str">
            <v>B</v>
          </cell>
          <cell r="J123" t="e">
            <v>#REF!</v>
          </cell>
          <cell r="L123" t="e">
            <v>#REF!</v>
          </cell>
          <cell r="N123" t="e">
            <v>#REF!</v>
          </cell>
          <cell r="P123" t="e">
            <v>#REF!</v>
          </cell>
          <cell r="R123" t="e">
            <v>#REF!</v>
          </cell>
          <cell r="T123" t="e">
            <v>#REF!</v>
          </cell>
          <cell r="V123" t="e">
            <v>#REF!</v>
          </cell>
          <cell r="X123" t="e">
            <v>#REF!</v>
          </cell>
          <cell r="Z123" t="e">
            <v>#REF!</v>
          </cell>
        </row>
        <row r="124">
          <cell r="A124" t="e">
            <v>#REF!</v>
          </cell>
          <cell r="F124" t="str">
            <v>B3</v>
          </cell>
          <cell r="H124" t="str">
            <v>B</v>
          </cell>
          <cell r="J124" t="e">
            <v>#REF!</v>
          </cell>
          <cell r="L124" t="e">
            <v>#REF!</v>
          </cell>
          <cell r="N124" t="e">
            <v>#REF!</v>
          </cell>
          <cell r="P124" t="e">
            <v>#REF!</v>
          </cell>
          <cell r="R124" t="e">
            <v>#REF!</v>
          </cell>
          <cell r="T124" t="e">
            <v>#REF!</v>
          </cell>
          <cell r="V124" t="e">
            <v>#REF!</v>
          </cell>
          <cell r="X124" t="e">
            <v>#REF!</v>
          </cell>
          <cell r="Z124" t="e">
            <v>#REF!</v>
          </cell>
        </row>
        <row r="140">
          <cell r="A140" t="str">
            <v>Definitions:</v>
          </cell>
        </row>
        <row r="141">
          <cell r="A141" t="str">
            <v>Gross Interest = Gross Interest incurred before subtracting (i) capitalized interest, (ii) interest income.</v>
          </cell>
        </row>
        <row r="142">
          <cell r="A142" t="str">
            <v>FFO = Funds From Operations = Net income from continuing operations plus depreciation, amortization, deferred income taxes, and other noncash items.</v>
          </cell>
        </row>
        <row r="147">
          <cell r="A147" t="str">
            <v>Analysis of Valuation Multiples of Comparable Flat-Rolled Steel Companies</v>
          </cell>
        </row>
        <row r="148">
          <cell r="A148" t="str">
            <v>Summary Data for Selected Industry Comparables</v>
          </cell>
        </row>
        <row r="155">
          <cell r="F155" t="str">
            <v>LTM</v>
          </cell>
          <cell r="R155" t="str">
            <v>LTM</v>
          </cell>
          <cell r="T155" t="str">
            <v>LFQ</v>
          </cell>
        </row>
        <row r="156">
          <cell r="F156" t="str">
            <v>Net to</v>
          </cell>
          <cell r="H156" t="str">
            <v>1999E</v>
          </cell>
          <cell r="J156" t="str">
            <v>2000E</v>
          </cell>
          <cell r="L156" t="str">
            <v>LTM</v>
          </cell>
          <cell r="N156" t="str">
            <v>LTM</v>
          </cell>
          <cell r="P156" t="str">
            <v>LTM</v>
          </cell>
          <cell r="R156" t="str">
            <v>Cash</v>
          </cell>
          <cell r="T156" t="str">
            <v>Common</v>
          </cell>
          <cell r="X156" t="str">
            <v>LTM</v>
          </cell>
        </row>
        <row r="157">
          <cell r="A157" t="str">
            <v>Company</v>
          </cell>
          <cell r="D157" t="str">
            <v>Shares</v>
          </cell>
          <cell r="F157" t="str">
            <v>Common</v>
          </cell>
          <cell r="H157" t="str">
            <v>EPS (a)</v>
          </cell>
          <cell r="J157" t="str">
            <v>EPS (a)</v>
          </cell>
          <cell r="L157" t="str">
            <v>Sales</v>
          </cell>
          <cell r="N157" t="str">
            <v>EBITDA</v>
          </cell>
          <cell r="P157" t="str">
            <v>EBIT</v>
          </cell>
          <cell r="R157" t="str">
            <v>Flow (b)</v>
          </cell>
          <cell r="T157" t="str">
            <v>Equity</v>
          </cell>
          <cell r="V157" t="str">
            <v>FYE</v>
          </cell>
          <cell r="X157" t="str">
            <v>ENDED</v>
          </cell>
        </row>
        <row r="160">
          <cell r="A160" t="str">
            <v>Company Name</v>
          </cell>
          <cell r="D160">
            <v>0</v>
          </cell>
          <cell r="F160" t="e">
            <v>#REF!</v>
          </cell>
          <cell r="H160" t="e">
            <v>#NAME?</v>
          </cell>
          <cell r="J160" t="e">
            <v>#NAME?</v>
          </cell>
          <cell r="L160">
            <v>2508.1999999999998</v>
          </cell>
          <cell r="N160" t="e">
            <v>#REF!</v>
          </cell>
          <cell r="P160" t="e">
            <v>#REF!</v>
          </cell>
          <cell r="R160" t="e">
            <v>#REF!</v>
          </cell>
          <cell r="T160">
            <v>0</v>
          </cell>
          <cell r="V160">
            <v>36160</v>
          </cell>
          <cell r="X160">
            <v>36341</v>
          </cell>
        </row>
        <row r="161">
          <cell r="A161" t="e">
            <v>#REF!</v>
          </cell>
          <cell r="D161" t="e">
            <v>#REF!</v>
          </cell>
          <cell r="F161" t="e">
            <v>#REF!</v>
          </cell>
          <cell r="H161" t="e">
            <v>#REF!</v>
          </cell>
          <cell r="J161" t="e">
            <v>#REF!</v>
          </cell>
          <cell r="L161" t="e">
            <v>#REF!</v>
          </cell>
          <cell r="N161" t="e">
            <v>#REF!</v>
          </cell>
          <cell r="P161" t="e">
            <v>#REF!</v>
          </cell>
          <cell r="R161" t="e">
            <v>#REF!</v>
          </cell>
          <cell r="T161" t="e">
            <v>#REF!</v>
          </cell>
          <cell r="V161" t="e">
            <v>#REF!</v>
          </cell>
          <cell r="X161" t="e">
            <v>#REF!</v>
          </cell>
        </row>
        <row r="162">
          <cell r="A162" t="e">
            <v>#REF!</v>
          </cell>
          <cell r="D162" t="e">
            <v>#REF!</v>
          </cell>
          <cell r="F162" t="e">
            <v>#REF!</v>
          </cell>
          <cell r="H162" t="e">
            <v>#REF!</v>
          </cell>
          <cell r="J162" t="e">
            <v>#REF!</v>
          </cell>
          <cell r="L162" t="e">
            <v>#REF!</v>
          </cell>
          <cell r="N162" t="e">
            <v>#REF!</v>
          </cell>
          <cell r="P162" t="e">
            <v>#REF!</v>
          </cell>
          <cell r="R162" t="e">
            <v>#REF!</v>
          </cell>
          <cell r="T162" t="e">
            <v>#REF!</v>
          </cell>
          <cell r="V162" t="e">
            <v>#REF!</v>
          </cell>
          <cell r="X162" t="e">
            <v>#REF!</v>
          </cell>
        </row>
        <row r="163">
          <cell r="A163" t="e">
            <v>#REF!</v>
          </cell>
          <cell r="D163" t="e">
            <v>#REF!</v>
          </cell>
          <cell r="F163" t="e">
            <v>#REF!</v>
          </cell>
          <cell r="H163" t="e">
            <v>#REF!</v>
          </cell>
          <cell r="J163" t="e">
            <v>#REF!</v>
          </cell>
          <cell r="L163" t="e">
            <v>#REF!</v>
          </cell>
          <cell r="N163" t="e">
            <v>#REF!</v>
          </cell>
          <cell r="P163" t="e">
            <v>#REF!</v>
          </cell>
          <cell r="R163" t="e">
            <v>#REF!</v>
          </cell>
          <cell r="T163" t="e">
            <v>#REF!</v>
          </cell>
          <cell r="V163" t="e">
            <v>#REF!</v>
          </cell>
          <cell r="X163" t="e">
            <v>#REF!</v>
          </cell>
        </row>
        <row r="164">
          <cell r="A164" t="e">
            <v>#REF!</v>
          </cell>
          <cell r="D164" t="e">
            <v>#REF!</v>
          </cell>
          <cell r="F164" t="e">
            <v>#REF!</v>
          </cell>
          <cell r="H164" t="e">
            <v>#REF!</v>
          </cell>
          <cell r="J164" t="e">
            <v>#REF!</v>
          </cell>
          <cell r="L164" t="e">
            <v>#REF!</v>
          </cell>
          <cell r="N164" t="e">
            <v>#REF!</v>
          </cell>
          <cell r="P164" t="e">
            <v>#REF!</v>
          </cell>
          <cell r="R164" t="e">
            <v>#REF!</v>
          </cell>
          <cell r="T164" t="e">
            <v>#REF!</v>
          </cell>
          <cell r="V164" t="e">
            <v>#REF!</v>
          </cell>
          <cell r="X164" t="e">
            <v>#REF!</v>
          </cell>
        </row>
        <row r="165">
          <cell r="A165" t="e">
            <v>#REF!</v>
          </cell>
          <cell r="D165" t="e">
            <v>#REF!</v>
          </cell>
          <cell r="F165" t="e">
            <v>#REF!</v>
          </cell>
          <cell r="H165" t="e">
            <v>#REF!</v>
          </cell>
          <cell r="J165" t="e">
            <v>#REF!</v>
          </cell>
          <cell r="L165" t="e">
            <v>#REF!</v>
          </cell>
          <cell r="N165" t="e">
            <v>#REF!</v>
          </cell>
          <cell r="P165" t="e">
            <v>#REF!</v>
          </cell>
          <cell r="R165" t="e">
            <v>#REF!</v>
          </cell>
          <cell r="T165" t="e">
            <v>#REF!</v>
          </cell>
          <cell r="V165" t="e">
            <v>#REF!</v>
          </cell>
          <cell r="X165" t="e">
            <v>#REF!</v>
          </cell>
        </row>
        <row r="166">
          <cell r="A166" t="e">
            <v>#REF!</v>
          </cell>
          <cell r="D166" t="e">
            <v>#REF!</v>
          </cell>
          <cell r="F166" t="e">
            <v>#REF!</v>
          </cell>
          <cell r="H166" t="e">
            <v>#REF!</v>
          </cell>
          <cell r="J166" t="e">
            <v>#REF!</v>
          </cell>
          <cell r="L166" t="e">
            <v>#REF!</v>
          </cell>
          <cell r="N166" t="e">
            <v>#REF!</v>
          </cell>
          <cell r="P166" t="e">
            <v>#REF!</v>
          </cell>
          <cell r="R166" t="e">
            <v>#REF!</v>
          </cell>
          <cell r="T166" t="e">
            <v>#REF!</v>
          </cell>
          <cell r="V166" t="e">
            <v>#REF!</v>
          </cell>
          <cell r="X166" t="e">
            <v>#REF!</v>
          </cell>
        </row>
        <row r="167">
          <cell r="A167" t="e">
            <v>#REF!</v>
          </cell>
          <cell r="D167" t="e">
            <v>#REF!</v>
          </cell>
          <cell r="F167" t="e">
            <v>#REF!</v>
          </cell>
          <cell r="H167" t="e">
            <v>#REF!</v>
          </cell>
          <cell r="J167" t="e">
            <v>#REF!</v>
          </cell>
          <cell r="L167" t="e">
            <v>#REF!</v>
          </cell>
          <cell r="N167" t="e">
            <v>#REF!</v>
          </cell>
          <cell r="P167" t="e">
            <v>#REF!</v>
          </cell>
          <cell r="R167" t="e">
            <v>#REF!</v>
          </cell>
          <cell r="T167" t="e">
            <v>#REF!</v>
          </cell>
          <cell r="V167" t="e">
            <v>#REF!</v>
          </cell>
          <cell r="X167" t="e">
            <v>#REF!</v>
          </cell>
        </row>
        <row r="168">
          <cell r="A168" t="e">
            <v>#REF!</v>
          </cell>
          <cell r="D168" t="e">
            <v>#REF!</v>
          </cell>
          <cell r="F168" t="e">
            <v>#REF!</v>
          </cell>
          <cell r="H168" t="e">
            <v>#REF!</v>
          </cell>
          <cell r="J168" t="e">
            <v>#REF!</v>
          </cell>
          <cell r="L168" t="e">
            <v>#REF!</v>
          </cell>
          <cell r="N168" t="e">
            <v>#REF!</v>
          </cell>
          <cell r="P168" t="e">
            <v>#REF!</v>
          </cell>
          <cell r="R168" t="e">
            <v>#REF!</v>
          </cell>
          <cell r="T168" t="e">
            <v>#REF!</v>
          </cell>
          <cell r="V168" t="e">
            <v>#REF!</v>
          </cell>
          <cell r="X168" t="e">
            <v>#REF!</v>
          </cell>
        </row>
        <row r="169">
          <cell r="A169" t="e">
            <v>#REF!</v>
          </cell>
          <cell r="D169" t="e">
            <v>#REF!</v>
          </cell>
          <cell r="F169" t="e">
            <v>#REF!</v>
          </cell>
          <cell r="H169" t="e">
            <v>#REF!</v>
          </cell>
          <cell r="J169" t="e">
            <v>#REF!</v>
          </cell>
          <cell r="L169" t="e">
            <v>#REF!</v>
          </cell>
          <cell r="N169" t="e">
            <v>#REF!</v>
          </cell>
          <cell r="P169" t="e">
            <v>#REF!</v>
          </cell>
          <cell r="R169" t="e">
            <v>#REF!</v>
          </cell>
          <cell r="T169" t="e">
            <v>#REF!</v>
          </cell>
          <cell r="V169" t="e">
            <v>#REF!</v>
          </cell>
          <cell r="X169" t="e">
            <v>#REF!</v>
          </cell>
        </row>
        <row r="170">
          <cell r="A170" t="e">
            <v>#REF!</v>
          </cell>
          <cell r="D170" t="e">
            <v>#REF!</v>
          </cell>
          <cell r="F170" t="e">
            <v>#REF!</v>
          </cell>
          <cell r="H170" t="e">
            <v>#REF!</v>
          </cell>
          <cell r="J170" t="e">
            <v>#REF!</v>
          </cell>
          <cell r="L170" t="e">
            <v>#REF!</v>
          </cell>
          <cell r="N170" t="e">
            <v>#REF!</v>
          </cell>
          <cell r="P170" t="e">
            <v>#REF!</v>
          </cell>
          <cell r="R170" t="e">
            <v>#REF!</v>
          </cell>
          <cell r="T170" t="e">
            <v>#REF!</v>
          </cell>
          <cell r="V170" t="e">
            <v>#REF!</v>
          </cell>
          <cell r="X170" t="e">
            <v>#REF!</v>
          </cell>
        </row>
        <row r="171">
          <cell r="A171" t="e">
            <v>#REF!</v>
          </cell>
          <cell r="D171" t="e">
            <v>#REF!</v>
          </cell>
          <cell r="F171" t="e">
            <v>#REF!</v>
          </cell>
          <cell r="H171" t="e">
            <v>#REF!</v>
          </cell>
          <cell r="J171" t="e">
            <v>#REF!</v>
          </cell>
          <cell r="L171" t="e">
            <v>#REF!</v>
          </cell>
          <cell r="N171" t="e">
            <v>#REF!</v>
          </cell>
          <cell r="P171" t="e">
            <v>#REF!</v>
          </cell>
          <cell r="R171" t="e">
            <v>#REF!</v>
          </cell>
          <cell r="T171" t="e">
            <v>#REF!</v>
          </cell>
          <cell r="V171" t="e">
            <v>#REF!</v>
          </cell>
          <cell r="X171" t="e">
            <v>#REF!</v>
          </cell>
        </row>
        <row r="172">
          <cell r="A172" t="e">
            <v>#REF!</v>
          </cell>
          <cell r="D172" t="e">
            <v>#REF!</v>
          </cell>
          <cell r="F172" t="e">
            <v>#REF!</v>
          </cell>
          <cell r="H172" t="e">
            <v>#REF!</v>
          </cell>
          <cell r="J172" t="e">
            <v>#REF!</v>
          </cell>
          <cell r="L172" t="e">
            <v>#REF!</v>
          </cell>
          <cell r="N172" t="e">
            <v>#REF!</v>
          </cell>
          <cell r="P172" t="e">
            <v>#REF!</v>
          </cell>
          <cell r="R172" t="e">
            <v>#REF!</v>
          </cell>
          <cell r="T172" t="e">
            <v>#REF!</v>
          </cell>
          <cell r="V172" t="e">
            <v>#REF!</v>
          </cell>
          <cell r="X172" t="e">
            <v>#REF!</v>
          </cell>
        </row>
        <row r="190">
          <cell r="A190" t="str">
            <v>Dollar amounts in U.S. millions except per share data and if otherwise stated.</v>
          </cell>
        </row>
        <row r="191">
          <cell r="A191" t="str">
            <v>(b)</v>
          </cell>
          <cell r="B191" t="str">
            <v>Earnings Estimates were obtained from First Call as of Sep-13-99 and calendarized when necessary.</v>
          </cell>
        </row>
        <row r="192">
          <cell r="A192" t="str">
            <v>(c)</v>
          </cell>
          <cell r="B192" t="str">
            <v>Cash Flow = Income Available to Common + DD&amp;A + Deferred Taxes + Earnings of Unconsolidated Subs.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.GEGMA (2)"/>
      <sheetName val="SRULI"/>
      <sheetName val="TRANS (2)"/>
      <sheetName val="AN.GEGMA"/>
      <sheetName val="TRANS(3)"/>
      <sheetName val="MAGALITI"/>
      <sheetName val="VI"/>
      <sheetName val="FORMA"/>
      <sheetName val="TRANS"/>
      <sheetName val="CNOBARI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2">
          <cell r="H2" t="str">
            <v>noemberi 2005</v>
          </cell>
        </row>
        <row r="3">
          <cell r="H3" t="str">
            <v>dekemberi 2005</v>
          </cell>
        </row>
        <row r="4">
          <cell r="H4" t="str">
            <v>ianvari 2006</v>
          </cell>
        </row>
        <row r="5">
          <cell r="H5" t="str">
            <v>Tebervali 2006</v>
          </cell>
        </row>
        <row r="6">
          <cell r="H6" t="str">
            <v>marti 2006</v>
          </cell>
        </row>
        <row r="7">
          <cell r="H7" t="str">
            <v>aprili 2006</v>
          </cell>
        </row>
        <row r="8">
          <cell r="H8" t="str">
            <v>maisi 2006</v>
          </cell>
        </row>
        <row r="9">
          <cell r="H9" t="str">
            <v>ivnisi 2006</v>
          </cell>
        </row>
        <row r="10">
          <cell r="H10" t="str">
            <v>ivlisi 2006</v>
          </cell>
        </row>
        <row r="11">
          <cell r="H11" t="str">
            <v>agvisto 2006</v>
          </cell>
        </row>
        <row r="12">
          <cell r="H12" t="str">
            <v>seqtemberi 2006</v>
          </cell>
        </row>
        <row r="13">
          <cell r="H13" t="str">
            <v>oqtomberi 2006</v>
          </cell>
        </row>
        <row r="14">
          <cell r="H14" t="str">
            <v>noemberi 2006</v>
          </cell>
        </row>
        <row r="15">
          <cell r="H15" t="str">
            <v>dekemberi 2006</v>
          </cell>
        </row>
        <row r="16">
          <cell r="H16" t="str">
            <v>ianvari 2007</v>
          </cell>
        </row>
        <row r="17">
          <cell r="H17" t="str">
            <v>sxva</v>
          </cell>
        </row>
      </sheetData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Monitor"/>
      <sheetName val="Assump"/>
      <sheetName val="INPUTS--&gt;"/>
      <sheetName val="Prelim Calcs"/>
      <sheetName val="EconSce"/>
      <sheetName val="Accounts"/>
      <sheetName val="Transport (Forecast)"/>
      <sheetName val="Op &amp; Fin Inputs"/>
      <sheetName val="Investment"/>
      <sheetName val="Loans"/>
      <sheetName val="CALCS--&gt;"/>
      <sheetName val="Opex"/>
      <sheetName val="MajProjInv"/>
      <sheetName val="OtherInv"/>
      <sheetName val="BS Calcs"/>
      <sheetName val="Workings"/>
      <sheetName val="FS Calcs (GEL)"/>
      <sheetName val="OUTPUTS--&gt;"/>
      <sheetName val="Profit &amp; Loss"/>
      <sheetName val="Balance Sheet"/>
      <sheetName val="Cash Flow"/>
      <sheetName val="Ratios"/>
      <sheetName val="Summary"/>
      <sheetName val="EBRD Summary Table (EUR)"/>
      <sheetName val="Chart Data for Monitor"/>
      <sheetName val="CNOBARI"/>
    </sheetNames>
    <sheetDataSet>
      <sheetData sheetId="0">
        <row r="11">
          <cell r="B11" t="str">
            <v>Georgian Railway LLC</v>
          </cell>
        </row>
        <row r="13">
          <cell r="B13" t="str">
            <v>Financial Model</v>
          </cell>
        </row>
        <row r="21">
          <cell r="O21" t="str">
            <v>Version 3</v>
          </cell>
        </row>
        <row r="22">
          <cell r="O22" t="str">
            <v>London - November, 2009</v>
          </cell>
        </row>
      </sheetData>
      <sheetData sheetId="1" refreshError="1"/>
      <sheetData sheetId="2">
        <row r="9">
          <cell r="E9" t="str">
            <v>E</v>
          </cell>
          <cell r="M9">
            <v>1.32E-2</v>
          </cell>
          <cell r="N9">
            <v>0.02</v>
          </cell>
          <cell r="O9">
            <v>2.9100000000000001E-2</v>
          </cell>
          <cell r="P9">
            <v>3.3599999999999998E-2</v>
          </cell>
          <cell r="Q9">
            <v>3.6999999999999998E-2</v>
          </cell>
          <cell r="R9">
            <v>3.9800000000000002E-2</v>
          </cell>
          <cell r="S9">
            <v>4.1300000000000003E-2</v>
          </cell>
          <cell r="T9">
            <v>4.2500000000000003E-2</v>
          </cell>
          <cell r="U9">
            <v>4.2200000000000001E-2</v>
          </cell>
          <cell r="V9">
            <v>4.5699999999999998E-2</v>
          </cell>
          <cell r="W9">
            <v>4.4999999999999998E-2</v>
          </cell>
          <cell r="X9">
            <v>4.4999999999999998E-2</v>
          </cell>
          <cell r="Y9">
            <v>4.4999999999999998E-2</v>
          </cell>
        </row>
        <row r="10">
          <cell r="E10" t="str">
            <v>L</v>
          </cell>
          <cell r="M10">
            <v>1.4999999999999999E-2</v>
          </cell>
          <cell r="N10">
            <v>1.4999999999999999E-2</v>
          </cell>
          <cell r="O10">
            <v>0.02</v>
          </cell>
          <cell r="P10">
            <v>0.02</v>
          </cell>
          <cell r="Q10">
            <v>2.5000000000000001E-2</v>
          </cell>
          <cell r="R10">
            <v>2.5000000000000001E-2</v>
          </cell>
          <cell r="S10">
            <v>2.5000000000000001E-2</v>
          </cell>
          <cell r="T10">
            <v>2.5000000000000001E-2</v>
          </cell>
          <cell r="U10">
            <v>2.5000000000000001E-2</v>
          </cell>
          <cell r="V10">
            <v>2.5000000000000001E-2</v>
          </cell>
          <cell r="W10">
            <v>2.5000000000000001E-2</v>
          </cell>
          <cell r="X10">
            <v>2.5000000000000001E-2</v>
          </cell>
          <cell r="Y10">
            <v>2.5000000000000001E-2</v>
          </cell>
        </row>
        <row r="45">
          <cell r="I45">
            <v>2004</v>
          </cell>
        </row>
        <row r="46">
          <cell r="I46">
            <v>2008</v>
          </cell>
        </row>
        <row r="47">
          <cell r="I47">
            <v>2009</v>
          </cell>
        </row>
        <row r="48">
          <cell r="I48">
            <v>2009</v>
          </cell>
        </row>
        <row r="49">
          <cell r="I49">
            <v>2021</v>
          </cell>
        </row>
        <row r="51">
          <cell r="I51">
            <v>1000</v>
          </cell>
        </row>
        <row r="63">
          <cell r="I63">
            <v>0.02</v>
          </cell>
        </row>
        <row r="64">
          <cell r="I64">
            <v>0.1</v>
          </cell>
        </row>
      </sheetData>
      <sheetData sheetId="3" refreshError="1"/>
      <sheetData sheetId="4"/>
      <sheetData sheetId="5"/>
      <sheetData sheetId="6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>
        <row r="12">
          <cell r="E12" t="str">
            <v>EUR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2.25</v>
          </cell>
          <cell r="N12">
            <v>2.4675324675324672</v>
          </cell>
          <cell r="O12">
            <v>2.5</v>
          </cell>
          <cell r="P12">
            <v>2.4324324324324325</v>
          </cell>
          <cell r="Q12">
            <v>2.5</v>
          </cell>
          <cell r="R12">
            <v>2.5</v>
          </cell>
          <cell r="S12">
            <v>2.5</v>
          </cell>
          <cell r="T12">
            <v>2.5</v>
          </cell>
          <cell r="U12">
            <v>2.5</v>
          </cell>
          <cell r="V12">
            <v>2.5</v>
          </cell>
          <cell r="W12">
            <v>2.5</v>
          </cell>
          <cell r="X12">
            <v>2.5</v>
          </cell>
          <cell r="Y12">
            <v>2.5</v>
          </cell>
          <cell r="Z12">
            <v>2.5</v>
          </cell>
        </row>
        <row r="13">
          <cell r="E13" t="str">
            <v>USD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1.8</v>
          </cell>
          <cell r="N13">
            <v>1.9</v>
          </cell>
          <cell r="O13">
            <v>1.9</v>
          </cell>
          <cell r="P13">
            <v>1.8</v>
          </cell>
          <cell r="Q13">
            <v>1.8</v>
          </cell>
          <cell r="R13">
            <v>1.8</v>
          </cell>
          <cell r="S13">
            <v>1.8</v>
          </cell>
          <cell r="T13">
            <v>1.8</v>
          </cell>
          <cell r="U13">
            <v>1.8</v>
          </cell>
          <cell r="V13">
            <v>1.8</v>
          </cell>
          <cell r="W13">
            <v>1.8</v>
          </cell>
          <cell r="X13">
            <v>1.8</v>
          </cell>
          <cell r="Y13">
            <v>1.8</v>
          </cell>
          <cell r="Z13">
            <v>1.8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m-budget"/>
      <sheetName val="esm-2"/>
      <sheetName val="RE-Budget"/>
      <sheetName val="moTxovna"/>
      <sheetName val="xelSekruleba"/>
      <sheetName val="gadaricxva"/>
      <sheetName val="cvlileba"/>
      <sheetName val="2008 wlis gegmidan"/>
      <sheetName val="TITLE"/>
      <sheetName val="MajProjInv"/>
      <sheetName val="Assump"/>
    </sheetNames>
    <sheetDataSet>
      <sheetData sheetId="0"/>
      <sheetData sheetId="1">
        <row r="5">
          <cell r="B5" t="str">
            <v>2/220000</v>
          </cell>
        </row>
        <row r="6">
          <cell r="B6" t="str">
            <v>2/134000</v>
          </cell>
        </row>
        <row r="7">
          <cell r="B7" t="str">
            <v>2/110001</v>
          </cell>
        </row>
        <row r="8">
          <cell r="B8">
            <v>1807016032</v>
          </cell>
        </row>
        <row r="9">
          <cell r="B9" t="str">
            <v>2/030000</v>
          </cell>
        </row>
        <row r="10">
          <cell r="B10" t="str">
            <v>2/010004</v>
          </cell>
        </row>
        <row r="11">
          <cell r="B11" t="str">
            <v>2/010001</v>
          </cell>
        </row>
        <row r="12">
          <cell r="B12" t="str">
            <v>2/010001</v>
          </cell>
        </row>
        <row r="13">
          <cell r="B13">
            <v>1815008125</v>
          </cell>
        </row>
        <row r="14">
          <cell r="B14">
            <v>1807126290</v>
          </cell>
        </row>
        <row r="15">
          <cell r="B15">
            <v>1805006074</v>
          </cell>
        </row>
        <row r="16">
          <cell r="B16">
            <v>1805006073</v>
          </cell>
        </row>
        <row r="17">
          <cell r="B17">
            <v>1210026259</v>
          </cell>
        </row>
        <row r="18">
          <cell r="B18">
            <v>1405100282</v>
          </cell>
        </row>
        <row r="19">
          <cell r="B19">
            <v>1405100280</v>
          </cell>
        </row>
        <row r="20">
          <cell r="B20">
            <v>1405008440</v>
          </cell>
        </row>
        <row r="21">
          <cell r="B21">
            <v>1404132044</v>
          </cell>
        </row>
        <row r="22">
          <cell r="B22">
            <v>1404062233</v>
          </cell>
        </row>
        <row r="23">
          <cell r="B23">
            <v>1404043170</v>
          </cell>
        </row>
        <row r="24">
          <cell r="B24">
            <v>1404043166</v>
          </cell>
        </row>
        <row r="25">
          <cell r="B25">
            <v>1402038294</v>
          </cell>
        </row>
        <row r="26">
          <cell r="B26">
            <v>1402038292</v>
          </cell>
        </row>
        <row r="27">
          <cell r="B27">
            <v>1402037246</v>
          </cell>
        </row>
        <row r="28">
          <cell r="B28">
            <v>1402035043</v>
          </cell>
        </row>
        <row r="29">
          <cell r="B29">
            <v>1402030012</v>
          </cell>
        </row>
        <row r="30">
          <cell r="B30">
            <v>1302076394</v>
          </cell>
        </row>
        <row r="31">
          <cell r="B31">
            <v>1301029024</v>
          </cell>
        </row>
        <row r="32">
          <cell r="B32">
            <v>1301023124</v>
          </cell>
        </row>
        <row r="33">
          <cell r="B33">
            <v>1210021339</v>
          </cell>
        </row>
        <row r="34">
          <cell r="B34">
            <v>1210021338</v>
          </cell>
        </row>
        <row r="35">
          <cell r="B35">
            <v>1207037396</v>
          </cell>
        </row>
        <row r="36">
          <cell r="B36">
            <v>1207037373</v>
          </cell>
        </row>
        <row r="37">
          <cell r="B37">
            <v>1204005546</v>
          </cell>
        </row>
        <row r="38">
          <cell r="B38">
            <v>1204005113</v>
          </cell>
        </row>
        <row r="39">
          <cell r="B39">
            <v>1204005113</v>
          </cell>
        </row>
        <row r="40">
          <cell r="B40">
            <v>1202052040</v>
          </cell>
        </row>
        <row r="41">
          <cell r="B41">
            <v>1202049271</v>
          </cell>
        </row>
        <row r="42">
          <cell r="B42">
            <v>1202047362</v>
          </cell>
        </row>
        <row r="43">
          <cell r="B43">
            <v>903094299</v>
          </cell>
        </row>
        <row r="44">
          <cell r="B44">
            <v>806003003</v>
          </cell>
        </row>
        <row r="45">
          <cell r="B45">
            <v>806003002</v>
          </cell>
        </row>
        <row r="46">
          <cell r="B46">
            <v>801132015</v>
          </cell>
        </row>
        <row r="47">
          <cell r="B47">
            <v>801132014</v>
          </cell>
        </row>
        <row r="48">
          <cell r="B48">
            <v>510012102</v>
          </cell>
        </row>
        <row r="49">
          <cell r="B49">
            <v>402139001</v>
          </cell>
        </row>
        <row r="50">
          <cell r="B50">
            <v>402069073</v>
          </cell>
        </row>
        <row r="51">
          <cell r="B51">
            <v>402069067</v>
          </cell>
        </row>
        <row r="52">
          <cell r="B52">
            <v>402068113</v>
          </cell>
        </row>
        <row r="53">
          <cell r="B53">
            <v>402068110</v>
          </cell>
        </row>
        <row r="54">
          <cell r="B54">
            <v>402068109</v>
          </cell>
        </row>
        <row r="55">
          <cell r="B55">
            <v>402068108</v>
          </cell>
        </row>
        <row r="56">
          <cell r="B56">
            <v>402068106</v>
          </cell>
        </row>
        <row r="57">
          <cell r="B57">
            <v>402067038</v>
          </cell>
        </row>
        <row r="58">
          <cell r="B58">
            <v>402067035</v>
          </cell>
        </row>
        <row r="59">
          <cell r="B59">
            <v>402015006</v>
          </cell>
        </row>
        <row r="60">
          <cell r="B60">
            <v>402044476</v>
          </cell>
        </row>
        <row r="61">
          <cell r="B61">
            <v>402044475</v>
          </cell>
        </row>
        <row r="62">
          <cell r="B62">
            <v>402044472</v>
          </cell>
        </row>
        <row r="63">
          <cell r="B63">
            <v>402044276</v>
          </cell>
        </row>
        <row r="64">
          <cell r="B64">
            <v>402044273</v>
          </cell>
        </row>
        <row r="65">
          <cell r="B65">
            <v>402044269</v>
          </cell>
        </row>
        <row r="66">
          <cell r="B66">
            <v>402044263</v>
          </cell>
        </row>
        <row r="67">
          <cell r="B67">
            <v>402044262</v>
          </cell>
        </row>
        <row r="68">
          <cell r="B68">
            <v>402003009</v>
          </cell>
        </row>
        <row r="69">
          <cell r="B69">
            <v>309033208</v>
          </cell>
        </row>
        <row r="70">
          <cell r="B70">
            <v>309033207</v>
          </cell>
        </row>
        <row r="71">
          <cell r="B71">
            <v>301002178</v>
          </cell>
        </row>
        <row r="72">
          <cell r="B72">
            <v>104003005</v>
          </cell>
        </row>
        <row r="73">
          <cell r="B73">
            <v>101004015</v>
          </cell>
        </row>
        <row r="74">
          <cell r="B74">
            <v>101004013</v>
          </cell>
        </row>
        <row r="75">
          <cell r="B75">
            <v>1815008125</v>
          </cell>
        </row>
        <row r="76">
          <cell r="B76">
            <v>1709032239</v>
          </cell>
        </row>
        <row r="77">
          <cell r="B77">
            <v>1709028001</v>
          </cell>
        </row>
        <row r="78">
          <cell r="B78">
            <v>1709027380</v>
          </cell>
        </row>
        <row r="79">
          <cell r="B79">
            <v>1708028124</v>
          </cell>
        </row>
        <row r="80">
          <cell r="B80">
            <v>1708024091</v>
          </cell>
        </row>
        <row r="81">
          <cell r="B81">
            <v>1703139001</v>
          </cell>
        </row>
        <row r="82">
          <cell r="B82">
            <v>1703138003</v>
          </cell>
        </row>
        <row r="83">
          <cell r="B83">
            <v>1703130004</v>
          </cell>
        </row>
        <row r="84">
          <cell r="B84">
            <v>1703108364</v>
          </cell>
        </row>
        <row r="85">
          <cell r="B85">
            <v>1703108067</v>
          </cell>
        </row>
        <row r="86">
          <cell r="B86">
            <v>1703105221</v>
          </cell>
        </row>
        <row r="87">
          <cell r="B87">
            <v>1703101008</v>
          </cell>
        </row>
        <row r="88">
          <cell r="B88">
            <v>1703094007</v>
          </cell>
        </row>
        <row r="89">
          <cell r="B89">
            <v>1703093023</v>
          </cell>
        </row>
        <row r="90">
          <cell r="B90">
            <v>1703093020</v>
          </cell>
        </row>
        <row r="91">
          <cell r="B91">
            <v>1703092026</v>
          </cell>
        </row>
        <row r="92">
          <cell r="B92">
            <v>1703092015</v>
          </cell>
        </row>
        <row r="93">
          <cell r="B93">
            <v>1703092006</v>
          </cell>
        </row>
        <row r="94">
          <cell r="B94">
            <v>1703092005</v>
          </cell>
        </row>
        <row r="95">
          <cell r="B95">
            <v>1703089008</v>
          </cell>
        </row>
        <row r="96">
          <cell r="B96">
            <v>1703089006</v>
          </cell>
        </row>
        <row r="97">
          <cell r="B97">
            <v>1703088030</v>
          </cell>
        </row>
        <row r="98">
          <cell r="B98">
            <v>1703088029</v>
          </cell>
        </row>
        <row r="99">
          <cell r="B99">
            <v>1703088028</v>
          </cell>
        </row>
        <row r="100">
          <cell r="B100">
            <v>1703088027</v>
          </cell>
        </row>
        <row r="101">
          <cell r="B101">
            <v>1703088001</v>
          </cell>
        </row>
        <row r="102">
          <cell r="B102">
            <v>1703086011</v>
          </cell>
        </row>
        <row r="103">
          <cell r="B103">
            <v>1703083008</v>
          </cell>
        </row>
        <row r="104">
          <cell r="B104">
            <v>1703082008</v>
          </cell>
        </row>
        <row r="105">
          <cell r="B105">
            <v>1703081007</v>
          </cell>
        </row>
        <row r="106">
          <cell r="B106">
            <v>1703079016</v>
          </cell>
        </row>
        <row r="107">
          <cell r="B107">
            <v>1703079015</v>
          </cell>
        </row>
        <row r="108">
          <cell r="B108">
            <v>1703075004</v>
          </cell>
        </row>
        <row r="109">
          <cell r="B109">
            <v>1703075003</v>
          </cell>
        </row>
        <row r="110">
          <cell r="B110">
            <v>1703073012</v>
          </cell>
        </row>
        <row r="111">
          <cell r="B111">
            <v>1703051004</v>
          </cell>
        </row>
        <row r="112">
          <cell r="B112">
            <v>1703049023</v>
          </cell>
        </row>
        <row r="113">
          <cell r="B113">
            <v>1703048009</v>
          </cell>
        </row>
        <row r="114">
          <cell r="B114">
            <v>1703042002</v>
          </cell>
        </row>
        <row r="115">
          <cell r="B115">
            <v>1703035006</v>
          </cell>
        </row>
        <row r="116">
          <cell r="B116">
            <v>1703035005</v>
          </cell>
        </row>
        <row r="117">
          <cell r="B117">
            <v>1703035004</v>
          </cell>
        </row>
        <row r="118">
          <cell r="B118">
            <v>1703012001</v>
          </cell>
        </row>
        <row r="119">
          <cell r="B119">
            <v>1703005014</v>
          </cell>
        </row>
        <row r="120">
          <cell r="B120">
            <v>1703004001</v>
          </cell>
        </row>
        <row r="121">
          <cell r="B121">
            <v>1702042201</v>
          </cell>
        </row>
        <row r="122">
          <cell r="B122">
            <v>1702042200</v>
          </cell>
        </row>
        <row r="123">
          <cell r="B123">
            <v>1702032081</v>
          </cell>
        </row>
        <row r="124">
          <cell r="B124">
            <v>1702032080</v>
          </cell>
        </row>
        <row r="125">
          <cell r="B125">
            <v>1702005043</v>
          </cell>
        </row>
        <row r="126">
          <cell r="B126">
            <v>1625005001</v>
          </cell>
        </row>
        <row r="127">
          <cell r="B127">
            <v>1615017140</v>
          </cell>
        </row>
        <row r="128">
          <cell r="B128">
            <v>1607001003</v>
          </cell>
        </row>
        <row r="129">
          <cell r="B129">
            <v>1605001001</v>
          </cell>
        </row>
        <row r="130">
          <cell r="B130">
            <v>1414002002</v>
          </cell>
        </row>
        <row r="131">
          <cell r="B131">
            <v>1304007395</v>
          </cell>
        </row>
        <row r="132">
          <cell r="B132">
            <v>1304007395</v>
          </cell>
        </row>
        <row r="133">
          <cell r="B133">
            <v>1304005037</v>
          </cell>
        </row>
        <row r="134">
          <cell r="B134">
            <v>1304005037</v>
          </cell>
        </row>
        <row r="135">
          <cell r="B135">
            <v>1301023124</v>
          </cell>
        </row>
        <row r="136">
          <cell r="B136">
            <v>1210017035</v>
          </cell>
        </row>
        <row r="137">
          <cell r="B137">
            <v>1210017034</v>
          </cell>
        </row>
        <row r="138">
          <cell r="B138">
            <v>1210017027</v>
          </cell>
        </row>
        <row r="139">
          <cell r="B139">
            <v>1202023081</v>
          </cell>
        </row>
        <row r="140">
          <cell r="B140">
            <v>1002044543</v>
          </cell>
        </row>
        <row r="141">
          <cell r="B141">
            <v>702120070</v>
          </cell>
        </row>
        <row r="142">
          <cell r="B142">
            <v>702120069</v>
          </cell>
        </row>
        <row r="143">
          <cell r="B143">
            <v>511020171</v>
          </cell>
        </row>
        <row r="144">
          <cell r="B144">
            <v>507020067</v>
          </cell>
        </row>
        <row r="145">
          <cell r="B145">
            <v>507018091</v>
          </cell>
        </row>
        <row r="146">
          <cell r="B146">
            <v>507011041</v>
          </cell>
        </row>
        <row r="147">
          <cell r="B147">
            <v>507003012</v>
          </cell>
        </row>
        <row r="148">
          <cell r="B148">
            <v>402142035</v>
          </cell>
        </row>
        <row r="149">
          <cell r="B149">
            <v>402128031</v>
          </cell>
        </row>
        <row r="150">
          <cell r="B150">
            <v>402128027</v>
          </cell>
        </row>
        <row r="151">
          <cell r="B151">
            <v>402068117</v>
          </cell>
        </row>
        <row r="152">
          <cell r="B152">
            <v>402068116</v>
          </cell>
        </row>
        <row r="153">
          <cell r="B153">
            <v>402068113</v>
          </cell>
        </row>
        <row r="154">
          <cell r="B154">
            <v>402068110</v>
          </cell>
        </row>
        <row r="155">
          <cell r="B155">
            <v>402068109</v>
          </cell>
        </row>
        <row r="156">
          <cell r="B156">
            <v>402068108</v>
          </cell>
        </row>
        <row r="157">
          <cell r="B157">
            <v>402068106</v>
          </cell>
        </row>
        <row r="158">
          <cell r="B158">
            <v>402067040</v>
          </cell>
        </row>
        <row r="159">
          <cell r="B159">
            <v>402067038</v>
          </cell>
        </row>
        <row r="160">
          <cell r="B160">
            <v>402067035</v>
          </cell>
        </row>
        <row r="161">
          <cell r="B161">
            <v>402052068</v>
          </cell>
        </row>
        <row r="162">
          <cell r="B162">
            <v>402044473</v>
          </cell>
        </row>
        <row r="163">
          <cell r="B163">
            <v>402044273</v>
          </cell>
        </row>
        <row r="164">
          <cell r="B164">
            <v>402044269</v>
          </cell>
        </row>
        <row r="165">
          <cell r="B165">
            <v>402015006</v>
          </cell>
        </row>
        <row r="166">
          <cell r="B166">
            <v>401047056</v>
          </cell>
        </row>
        <row r="167">
          <cell r="B167">
            <v>401047055</v>
          </cell>
        </row>
        <row r="168">
          <cell r="B168">
            <v>401024051</v>
          </cell>
        </row>
        <row r="169">
          <cell r="B169">
            <v>313017530</v>
          </cell>
        </row>
        <row r="170">
          <cell r="B170">
            <v>309033207</v>
          </cell>
        </row>
        <row r="171">
          <cell r="B171">
            <v>307032228</v>
          </cell>
        </row>
        <row r="172">
          <cell r="B172">
            <v>301002178</v>
          </cell>
        </row>
        <row r="173">
          <cell r="B173">
            <v>110044424</v>
          </cell>
        </row>
        <row r="174">
          <cell r="B174">
            <v>110044423</v>
          </cell>
        </row>
        <row r="175">
          <cell r="B175">
            <v>110044422</v>
          </cell>
        </row>
        <row r="176">
          <cell r="B176">
            <v>110044421</v>
          </cell>
        </row>
        <row r="177">
          <cell r="B177">
            <v>110044420</v>
          </cell>
        </row>
        <row r="178">
          <cell r="B178">
            <v>110044229</v>
          </cell>
        </row>
        <row r="179">
          <cell r="B179">
            <v>110044228</v>
          </cell>
        </row>
        <row r="180">
          <cell r="B180">
            <v>110044227</v>
          </cell>
        </row>
        <row r="181">
          <cell r="B181">
            <v>110044226</v>
          </cell>
        </row>
        <row r="182">
          <cell r="B182">
            <v>110044225</v>
          </cell>
        </row>
        <row r="183">
          <cell r="B183">
            <v>110043162</v>
          </cell>
        </row>
        <row r="184">
          <cell r="B184">
            <v>110043161</v>
          </cell>
        </row>
        <row r="185">
          <cell r="B185">
            <v>106114002</v>
          </cell>
        </row>
        <row r="186">
          <cell r="B186">
            <v>106114001</v>
          </cell>
        </row>
        <row r="187">
          <cell r="B187">
            <v>106060007</v>
          </cell>
        </row>
        <row r="188">
          <cell r="B188">
            <v>106019023</v>
          </cell>
        </row>
        <row r="189">
          <cell r="B189">
            <v>106018018</v>
          </cell>
        </row>
        <row r="190">
          <cell r="B190">
            <v>106001039</v>
          </cell>
        </row>
        <row r="191">
          <cell r="B191">
            <v>106001033</v>
          </cell>
        </row>
        <row r="192">
          <cell r="B192">
            <v>105013157</v>
          </cell>
        </row>
        <row r="193">
          <cell r="B193">
            <v>105013156</v>
          </cell>
        </row>
        <row r="194">
          <cell r="B194">
            <v>104254001</v>
          </cell>
        </row>
        <row r="195">
          <cell r="B195">
            <v>104079308</v>
          </cell>
        </row>
        <row r="196">
          <cell r="B196">
            <v>104072002</v>
          </cell>
        </row>
        <row r="197">
          <cell r="B197">
            <v>104067002</v>
          </cell>
        </row>
        <row r="198">
          <cell r="B198">
            <v>104058006</v>
          </cell>
        </row>
        <row r="199">
          <cell r="B199">
            <v>104056001</v>
          </cell>
        </row>
        <row r="200">
          <cell r="B200">
            <v>104054004</v>
          </cell>
        </row>
        <row r="201">
          <cell r="B201">
            <v>104051003</v>
          </cell>
        </row>
        <row r="202">
          <cell r="B202">
            <v>104050004</v>
          </cell>
        </row>
        <row r="203">
          <cell r="B203">
            <v>104048034</v>
          </cell>
        </row>
        <row r="204">
          <cell r="B204">
            <v>104048012</v>
          </cell>
        </row>
        <row r="205">
          <cell r="B205">
            <v>104045005</v>
          </cell>
        </row>
        <row r="206">
          <cell r="B206">
            <v>104043003</v>
          </cell>
        </row>
        <row r="207">
          <cell r="B207">
            <v>104042010</v>
          </cell>
        </row>
        <row r="208">
          <cell r="B208">
            <v>104036021</v>
          </cell>
        </row>
        <row r="209">
          <cell r="B209">
            <v>104036019</v>
          </cell>
        </row>
        <row r="210">
          <cell r="B210">
            <v>104036018</v>
          </cell>
        </row>
        <row r="211">
          <cell r="B211">
            <v>104036013</v>
          </cell>
        </row>
        <row r="212">
          <cell r="B212">
            <v>104035020</v>
          </cell>
        </row>
        <row r="213">
          <cell r="B213">
            <v>104034003</v>
          </cell>
        </row>
        <row r="214">
          <cell r="B214">
            <v>104003427</v>
          </cell>
        </row>
        <row r="215">
          <cell r="B215">
            <v>102030044</v>
          </cell>
        </row>
        <row r="216">
          <cell r="B216">
            <v>102026043</v>
          </cell>
        </row>
        <row r="217">
          <cell r="B217">
            <v>102014069</v>
          </cell>
        </row>
        <row r="218">
          <cell r="B218">
            <v>803016009</v>
          </cell>
        </row>
        <row r="219">
          <cell r="B219">
            <v>1205018277</v>
          </cell>
        </row>
        <row r="220">
          <cell r="B220">
            <v>1206017001</v>
          </cell>
        </row>
      </sheetData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GKO11"/>
      <sheetName val="Sheet3"/>
      <sheetName val="Sheet5"/>
      <sheetName val="Sheet6"/>
      <sheetName val="AMGB-AMGN"/>
      <sheetName val="het gnum"/>
      <sheetName val="Sheet7"/>
      <sheetName val="Sheet2"/>
      <sheetName val="GM-MF"/>
      <sheetName val="IMF"/>
      <sheetName val="5222 "/>
      <sheetName val="Trial Balance"/>
      <sheetName val="FC"/>
      <sheetName val="lists"/>
      <sheetName val="FITB_all"/>
      <sheetName val="Upcoming redemptions"/>
      <sheetName val="TB2010"/>
      <sheetName val="TB2011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89"/>
  <sheetViews>
    <sheetView showGridLines="0" tabSelected="1"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.109375" defaultRowHeight="16.2" x14ac:dyDescent="0.45"/>
  <cols>
    <col min="1" max="1" width="0.33203125" style="1" customWidth="1"/>
    <col min="2" max="2" width="89.88671875" style="1" customWidth="1"/>
    <col min="3" max="15" width="11.109375" style="1" hidden="1" customWidth="1"/>
    <col min="16" max="16" width="11.109375" style="1" bestFit="1" customWidth="1"/>
    <col min="17" max="20" width="11.109375" style="1" customWidth="1"/>
    <col min="21" max="21" width="10" style="1" bestFit="1" customWidth="1"/>
    <col min="22" max="22" width="10.5546875" style="1" customWidth="1"/>
    <col min="23" max="23" width="10.5546875" style="1" bestFit="1" customWidth="1"/>
    <col min="24" max="16384" width="9.109375" style="1"/>
  </cols>
  <sheetData>
    <row r="1" spans="1:25" x14ac:dyDescent="0.45"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100"/>
      <c r="Q1" s="100"/>
      <c r="R1" s="100"/>
      <c r="S1" s="100"/>
      <c r="T1" s="102"/>
      <c r="U1" s="102"/>
      <c r="V1" s="102"/>
      <c r="W1" s="102"/>
    </row>
    <row r="2" spans="1:25" ht="29.4" x14ac:dyDescent="0.8">
      <c r="B2" s="3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108"/>
      <c r="U2" s="108"/>
      <c r="V2" s="103"/>
      <c r="W2" s="103"/>
    </row>
    <row r="3" spans="1:25" x14ac:dyDescent="0.45">
      <c r="B3" s="5" t="s">
        <v>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R3" s="2"/>
      <c r="S3" s="2"/>
      <c r="T3" s="4"/>
      <c r="U3" s="103"/>
      <c r="V3" s="103"/>
      <c r="W3" s="103"/>
    </row>
    <row r="4" spans="1:25" x14ac:dyDescent="0.45">
      <c r="B4" s="1" t="s">
        <v>2</v>
      </c>
      <c r="C4" s="6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101"/>
      <c r="U4" s="101"/>
      <c r="V4" s="101"/>
      <c r="W4" s="101"/>
    </row>
    <row r="5" spans="1:25" x14ac:dyDescent="0.45">
      <c r="A5" s="7" t="s">
        <v>3</v>
      </c>
      <c r="B5" s="8" t="s">
        <v>4</v>
      </c>
      <c r="C5" s="9" t="s">
        <v>5</v>
      </c>
      <c r="D5" s="9" t="s">
        <v>6</v>
      </c>
      <c r="E5" s="10" t="s">
        <v>7</v>
      </c>
      <c r="F5" s="10" t="s">
        <v>8</v>
      </c>
      <c r="G5" s="10" t="s">
        <v>9</v>
      </c>
      <c r="H5" s="10" t="s">
        <v>10</v>
      </c>
      <c r="I5" s="10" t="s">
        <v>11</v>
      </c>
      <c r="J5" s="10" t="s">
        <v>12</v>
      </c>
      <c r="K5" s="10" t="s">
        <v>13</v>
      </c>
      <c r="L5" s="10" t="s">
        <v>14</v>
      </c>
      <c r="M5" s="11" t="s">
        <v>15</v>
      </c>
      <c r="N5" s="11" t="s">
        <v>16</v>
      </c>
      <c r="O5" s="11" t="s">
        <v>17</v>
      </c>
      <c r="P5" s="11" t="s">
        <v>18</v>
      </c>
      <c r="Q5" s="11" t="s">
        <v>19</v>
      </c>
      <c r="R5" s="11" t="s">
        <v>20</v>
      </c>
      <c r="S5" s="11">
        <v>2023</v>
      </c>
      <c r="T5" s="11">
        <v>2024</v>
      </c>
      <c r="U5" s="11">
        <v>2025</v>
      </c>
      <c r="V5" s="11" t="s">
        <v>158</v>
      </c>
      <c r="W5" s="11" t="s">
        <v>165</v>
      </c>
    </row>
    <row r="6" spans="1:25" x14ac:dyDescent="0.45">
      <c r="B6" s="12"/>
      <c r="C6" s="9"/>
      <c r="D6" s="9"/>
      <c r="E6" s="10"/>
      <c r="F6" s="10"/>
      <c r="G6" s="10"/>
      <c r="H6" s="10"/>
      <c r="I6" s="10"/>
      <c r="J6" s="10"/>
      <c r="K6" s="10"/>
      <c r="L6" s="10"/>
      <c r="M6" s="11"/>
      <c r="N6" s="11"/>
      <c r="O6" s="98"/>
      <c r="P6" s="98"/>
      <c r="Q6" s="98"/>
      <c r="R6" s="98"/>
      <c r="S6" s="98"/>
      <c r="T6" s="98"/>
      <c r="U6" s="98"/>
      <c r="V6" s="98"/>
      <c r="W6" s="98"/>
    </row>
    <row r="7" spans="1:25" s="18" customFormat="1" x14ac:dyDescent="0.45">
      <c r="A7" s="13"/>
      <c r="B7" s="14" t="s">
        <v>21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6"/>
      <c r="Q7" s="16"/>
      <c r="R7" s="16"/>
      <c r="S7" s="17"/>
      <c r="T7" s="17"/>
      <c r="U7" s="17"/>
      <c r="V7" s="17"/>
      <c r="W7" s="17"/>
    </row>
    <row r="8" spans="1:25" x14ac:dyDescent="0.45">
      <c r="A8" s="19"/>
      <c r="B8" s="2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21"/>
      <c r="Q8" s="21"/>
      <c r="R8" s="21"/>
      <c r="S8" s="99"/>
      <c r="T8" s="99"/>
      <c r="U8" s="99"/>
      <c r="V8" s="99"/>
      <c r="W8" s="99"/>
    </row>
    <row r="9" spans="1:25" x14ac:dyDescent="0.45">
      <c r="B9" s="22" t="s">
        <v>22</v>
      </c>
      <c r="C9" s="23">
        <v>248942.00000000003</v>
      </c>
      <c r="D9" s="23">
        <v>239512.64333999998</v>
      </c>
      <c r="E9" s="24">
        <v>238795.42206000001</v>
      </c>
      <c r="F9" s="24">
        <v>298013.68313000002</v>
      </c>
      <c r="G9" s="24">
        <v>348924.11386000004</v>
      </c>
      <c r="H9" s="24">
        <v>350866.02596999903</v>
      </c>
      <c r="I9" s="25">
        <v>364057</v>
      </c>
      <c r="J9" s="25">
        <v>382732</v>
      </c>
      <c r="K9" s="25">
        <v>392773.60125000001</v>
      </c>
      <c r="L9" s="25">
        <v>292612</v>
      </c>
      <c r="M9" s="25">
        <v>262771.5</v>
      </c>
      <c r="N9" s="25">
        <v>241313.41166973699</v>
      </c>
      <c r="O9" s="25">
        <v>308515.40000000002</v>
      </c>
      <c r="P9" s="25">
        <v>316452.44199999998</v>
      </c>
      <c r="Q9" s="25">
        <v>353929.4</v>
      </c>
      <c r="R9" s="25">
        <v>388445.89487872593</v>
      </c>
      <c r="S9" s="25">
        <v>346537.28122730198</v>
      </c>
      <c r="T9" s="25">
        <v>363202.85800000001</v>
      </c>
      <c r="U9" s="25">
        <v>353579.44500000001</v>
      </c>
      <c r="V9" s="25">
        <v>168470.71299999999</v>
      </c>
      <c r="W9" s="25">
        <v>174706.41200000001</v>
      </c>
      <c r="X9" s="4"/>
      <c r="Y9" s="109"/>
    </row>
    <row r="10" spans="1:25" x14ac:dyDescent="0.45">
      <c r="B10" s="22" t="s">
        <v>23</v>
      </c>
      <c r="C10" s="23">
        <v>41350</v>
      </c>
      <c r="D10" s="23">
        <v>55250.792659999992</v>
      </c>
      <c r="E10" s="24">
        <v>35354.167690000002</v>
      </c>
      <c r="F10" s="24">
        <v>56568.831049999979</v>
      </c>
      <c r="G10" s="24">
        <v>61990.886139999959</v>
      </c>
      <c r="H10" s="24">
        <v>50924.97403000202</v>
      </c>
      <c r="I10" s="25">
        <v>60529</v>
      </c>
      <c r="J10" s="25">
        <v>69049</v>
      </c>
      <c r="K10" s="26">
        <v>79177</v>
      </c>
      <c r="L10" s="26">
        <v>52974</v>
      </c>
      <c r="M10" s="25">
        <v>50188.5</v>
      </c>
      <c r="N10" s="25">
        <v>51650.489730000001</v>
      </c>
      <c r="O10" s="25">
        <v>65398</v>
      </c>
      <c r="P10" s="25">
        <v>72855.289999999994</v>
      </c>
      <c r="Q10" s="25">
        <v>69865.399999999994</v>
      </c>
      <c r="R10" s="25">
        <v>92179.847999999998</v>
      </c>
      <c r="S10" s="25">
        <v>82729.307879999993</v>
      </c>
      <c r="T10" s="25">
        <v>86491.433999999994</v>
      </c>
      <c r="U10" s="25">
        <v>90283.513000000006</v>
      </c>
      <c r="V10" s="25">
        <v>45971.39</v>
      </c>
      <c r="W10" s="25">
        <v>40405.364000000001</v>
      </c>
    </row>
    <row r="11" spans="1:25" ht="15.6" customHeight="1" x14ac:dyDescent="0.45">
      <c r="B11" s="22" t="s">
        <v>24</v>
      </c>
      <c r="C11" s="23" t="s">
        <v>25</v>
      </c>
      <c r="D11" s="23" t="s">
        <v>25</v>
      </c>
      <c r="E11" s="24" t="s">
        <v>25</v>
      </c>
      <c r="F11" s="24" t="s">
        <v>25</v>
      </c>
      <c r="G11" s="24" t="s">
        <v>25</v>
      </c>
      <c r="H11" s="24" t="s">
        <v>25</v>
      </c>
      <c r="I11" s="24" t="s">
        <v>25</v>
      </c>
      <c r="J11" s="24" t="s">
        <v>25</v>
      </c>
      <c r="K11" s="24">
        <v>56086</v>
      </c>
      <c r="L11" s="24">
        <v>52582</v>
      </c>
      <c r="M11" s="25">
        <v>73774</v>
      </c>
      <c r="N11" s="25">
        <v>70317.662509999995</v>
      </c>
      <c r="O11" s="25">
        <v>48814</v>
      </c>
      <c r="P11" s="25">
        <v>54105.764323999872</v>
      </c>
      <c r="Q11" s="25">
        <v>69370.529518748997</v>
      </c>
      <c r="R11" s="25">
        <v>123071.47705519947</v>
      </c>
      <c r="S11" s="25">
        <v>132213</v>
      </c>
      <c r="T11" s="25">
        <v>129533.841</v>
      </c>
      <c r="U11" s="25">
        <v>100544.636</v>
      </c>
      <c r="V11" s="25">
        <v>52888.652000000002</v>
      </c>
      <c r="W11" s="25">
        <v>54044.224999999999</v>
      </c>
    </row>
    <row r="12" spans="1:25" ht="16.2" hidden="1" customHeight="1" x14ac:dyDescent="0.45">
      <c r="B12" s="22" t="s">
        <v>26</v>
      </c>
      <c r="C12" s="23">
        <v>11520</v>
      </c>
      <c r="D12" s="23">
        <v>16590</v>
      </c>
      <c r="E12" s="24">
        <v>16543</v>
      </c>
      <c r="F12" s="24">
        <v>22302</v>
      </c>
      <c r="G12" s="24">
        <v>43957</v>
      </c>
      <c r="H12" s="24">
        <v>46382</v>
      </c>
      <c r="I12" s="25">
        <v>34308</v>
      </c>
      <c r="J12" s="25">
        <v>37811</v>
      </c>
      <c r="K12" s="25">
        <v>24261</v>
      </c>
      <c r="L12" s="25">
        <v>13948</v>
      </c>
      <c r="M12" s="25">
        <v>16780.3</v>
      </c>
      <c r="N12" s="25">
        <v>25361.675029999999</v>
      </c>
      <c r="O12" s="25">
        <v>0</v>
      </c>
      <c r="P12" s="25">
        <v>0</v>
      </c>
      <c r="Q12" s="25">
        <v>0</v>
      </c>
      <c r="R12" s="25">
        <v>0</v>
      </c>
      <c r="S12" s="25"/>
      <c r="T12" s="25">
        <v>0</v>
      </c>
      <c r="U12" s="25">
        <v>0</v>
      </c>
      <c r="V12" s="25">
        <v>0</v>
      </c>
      <c r="W12" s="25">
        <v>0</v>
      </c>
    </row>
    <row r="13" spans="1:25" x14ac:dyDescent="0.45">
      <c r="B13" s="27" t="s">
        <v>27</v>
      </c>
      <c r="C13" s="28">
        <v>0</v>
      </c>
      <c r="D13" s="28">
        <v>0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16090</v>
      </c>
      <c r="P13" s="25">
        <v>8838</v>
      </c>
      <c r="Q13" s="25">
        <v>4647.4379799999997</v>
      </c>
      <c r="R13" s="25">
        <v>4072.1342900000004</v>
      </c>
      <c r="S13" s="25">
        <v>4158.1125299999985</v>
      </c>
      <c r="T13" s="25">
        <v>3829.4769999999999</v>
      </c>
      <c r="U13" s="25">
        <v>4593.1790000000001</v>
      </c>
      <c r="V13" s="25">
        <v>2182.4430000000002</v>
      </c>
      <c r="W13" s="25">
        <v>2152.8890000000001</v>
      </c>
    </row>
    <row r="14" spans="1:25" x14ac:dyDescent="0.45">
      <c r="B14" s="27" t="s">
        <v>28</v>
      </c>
      <c r="C14" s="28">
        <v>0</v>
      </c>
      <c r="D14" s="28">
        <v>0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5">
        <v>14156</v>
      </c>
      <c r="P14" s="25">
        <v>14147.39827</v>
      </c>
      <c r="Q14" s="25">
        <v>9910.3441219999986</v>
      </c>
      <c r="R14" s="25">
        <v>9702.5969799999984</v>
      </c>
      <c r="S14" s="25">
        <v>15705.01945</v>
      </c>
      <c r="T14" s="25">
        <v>15609.013999999999</v>
      </c>
      <c r="U14" s="25">
        <v>16620.906999999999</v>
      </c>
      <c r="V14" s="25">
        <v>7037.6639999999998</v>
      </c>
      <c r="W14" s="25">
        <v>9430.3989999999994</v>
      </c>
    </row>
    <row r="15" spans="1:25" x14ac:dyDescent="0.45">
      <c r="B15" s="22" t="s">
        <v>29</v>
      </c>
      <c r="C15" s="23">
        <v>17165</v>
      </c>
      <c r="D15" s="23">
        <v>16615</v>
      </c>
      <c r="E15" s="24">
        <v>13952</v>
      </c>
      <c r="F15" s="24">
        <v>15667.999999999996</v>
      </c>
      <c r="G15" s="24">
        <v>15257</v>
      </c>
      <c r="H15" s="24">
        <v>17432</v>
      </c>
      <c r="I15" s="25">
        <v>18044.400000000001</v>
      </c>
      <c r="J15" s="25">
        <v>18317</v>
      </c>
      <c r="K15" s="25">
        <v>15487</v>
      </c>
      <c r="L15" s="25">
        <v>18007</v>
      </c>
      <c r="M15" s="25">
        <v>22844</v>
      </c>
      <c r="N15" s="25">
        <v>27403.903149999998</v>
      </c>
      <c r="O15" s="25">
        <v>31138</v>
      </c>
      <c r="P15" s="25">
        <v>11201.26124</v>
      </c>
      <c r="Q15" s="25">
        <v>14807.701289999999</v>
      </c>
      <c r="R15" s="25">
        <v>27423.405970000003</v>
      </c>
      <c r="S15" s="25">
        <v>41218.621839999993</v>
      </c>
      <c r="T15" s="25">
        <v>36668.582000000002</v>
      </c>
      <c r="U15" s="25">
        <v>32417.334999999999</v>
      </c>
      <c r="V15" s="25">
        <v>13448.241</v>
      </c>
      <c r="W15" s="25">
        <v>13227.757</v>
      </c>
    </row>
    <row r="16" spans="1:25" x14ac:dyDescent="0.45">
      <c r="B16" s="22" t="s">
        <v>143</v>
      </c>
      <c r="C16" s="23"/>
      <c r="D16" s="23"/>
      <c r="E16" s="24"/>
      <c r="F16" s="24"/>
      <c r="G16" s="24"/>
      <c r="H16" s="24"/>
      <c r="I16" s="25"/>
      <c r="J16" s="25"/>
      <c r="K16" s="25"/>
      <c r="L16" s="25"/>
      <c r="M16" s="25"/>
      <c r="N16" s="25"/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8725.9220000000005</v>
      </c>
      <c r="U16" s="25">
        <v>10249.44</v>
      </c>
      <c r="V16" s="25">
        <v>4268.7550000000001</v>
      </c>
      <c r="W16" s="25">
        <v>11506.873</v>
      </c>
    </row>
    <row r="17" spans="1:23" x14ac:dyDescent="0.45">
      <c r="B17" s="22" t="s">
        <v>30</v>
      </c>
      <c r="C17" s="23">
        <v>4931</v>
      </c>
      <c r="D17" s="23">
        <v>3509.2939999999944</v>
      </c>
      <c r="E17" s="24">
        <v>3731</v>
      </c>
      <c r="F17" s="24">
        <v>7721</v>
      </c>
      <c r="G17" s="24">
        <v>7248</v>
      </c>
      <c r="H17" s="24">
        <v>4214</v>
      </c>
      <c r="I17" s="25">
        <v>2908</v>
      </c>
      <c r="J17" s="25">
        <v>3661</v>
      </c>
      <c r="K17" s="25">
        <v>6988</v>
      </c>
      <c r="L17" s="25">
        <v>9799</v>
      </c>
      <c r="M17" s="25">
        <v>8176</v>
      </c>
      <c r="N17" s="25">
        <v>8567.3379303000002</v>
      </c>
      <c r="O17" s="25">
        <v>6927</v>
      </c>
      <c r="P17" s="25">
        <v>11770</v>
      </c>
      <c r="Q17" s="25">
        <v>25337</v>
      </c>
      <c r="R17" s="25">
        <v>29877.94112953982</v>
      </c>
      <c r="S17" s="25">
        <v>4612</v>
      </c>
      <c r="T17" s="25">
        <v>4276</v>
      </c>
      <c r="U17" s="25">
        <v>4066.5259999999998</v>
      </c>
      <c r="V17" s="25">
        <v>1383.739</v>
      </c>
      <c r="W17" s="25">
        <v>1338.511</v>
      </c>
    </row>
    <row r="18" spans="1:23" ht="16.2" hidden="1" customHeight="1" x14ac:dyDescent="0.45">
      <c r="B18" s="22" t="s">
        <v>31</v>
      </c>
      <c r="C18" s="23">
        <v>1578</v>
      </c>
      <c r="D18" s="23">
        <v>9410.27</v>
      </c>
      <c r="E18" s="24">
        <v>10462</v>
      </c>
      <c r="F18" s="24">
        <v>4413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25">
        <v>0</v>
      </c>
      <c r="W18" s="25">
        <v>0</v>
      </c>
    </row>
    <row r="19" spans="1:23" x14ac:dyDescent="0.45">
      <c r="B19" s="29" t="s">
        <v>32</v>
      </c>
      <c r="C19" s="30">
        <f t="shared" ref="C19:I19" si="0">SUM(C9:C18)</f>
        <v>325486</v>
      </c>
      <c r="D19" s="30">
        <f t="shared" si="0"/>
        <v>340888</v>
      </c>
      <c r="E19" s="31">
        <f t="shared" si="0"/>
        <v>318837.58975000004</v>
      </c>
      <c r="F19" s="31">
        <f t="shared" si="0"/>
        <v>404686.51418</v>
      </c>
      <c r="G19" s="31">
        <f t="shared" si="0"/>
        <v>477377</v>
      </c>
      <c r="H19" s="31">
        <f t="shared" si="0"/>
        <v>469819.00000000105</v>
      </c>
      <c r="I19" s="31">
        <f t="shared" si="0"/>
        <v>479846.40000000002</v>
      </c>
      <c r="J19" s="31">
        <f t="shared" ref="J19:O19" si="1">SUM(J9:J18)</f>
        <v>511570</v>
      </c>
      <c r="K19" s="32">
        <f t="shared" si="1"/>
        <v>574772.60125000007</v>
      </c>
      <c r="L19" s="32">
        <f t="shared" si="1"/>
        <v>439922</v>
      </c>
      <c r="M19" s="32">
        <f t="shared" si="1"/>
        <v>434534.3</v>
      </c>
      <c r="N19" s="32">
        <f t="shared" si="1"/>
        <v>424614.48002003698</v>
      </c>
      <c r="O19" s="32">
        <f t="shared" si="1"/>
        <v>491038.4</v>
      </c>
      <c r="P19" s="32">
        <f>SUM(P9:P18)</f>
        <v>489370.15583399986</v>
      </c>
      <c r="Q19" s="32">
        <f>SUM(Q9:Q18)</f>
        <v>547867.81291074899</v>
      </c>
      <c r="R19" s="32">
        <f>SUM(R9:R18)</f>
        <v>674773.29830346524</v>
      </c>
      <c r="S19" s="32">
        <f t="shared" ref="S19" si="2">SUM(S9:S18)</f>
        <v>627173.34292730212</v>
      </c>
      <c r="T19" s="32">
        <f>SUM(T9:T18)</f>
        <v>648337.12800000003</v>
      </c>
      <c r="U19" s="32">
        <f t="shared" ref="U19" si="3">SUM(U9:U18)</f>
        <v>612354.98099999991</v>
      </c>
      <c r="V19" s="32">
        <f t="shared" ref="V19" si="4">SUM(V9:V18)</f>
        <v>295651.59700000001</v>
      </c>
      <c r="W19" s="32">
        <f>SUM(W9:W18)</f>
        <v>306812.43</v>
      </c>
    </row>
    <row r="20" spans="1:23" ht="16.2" hidden="1" customHeight="1" x14ac:dyDescent="0.45">
      <c r="B20" s="33" t="s">
        <v>147</v>
      </c>
      <c r="C20" s="34">
        <v>0</v>
      </c>
      <c r="D20" s="34">
        <v>0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36">
        <v>7503</v>
      </c>
      <c r="L20" s="36">
        <v>80294</v>
      </c>
      <c r="M20" s="36">
        <v>23417</v>
      </c>
      <c r="N20" s="36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36">
        <v>0</v>
      </c>
      <c r="W20" s="36">
        <v>0</v>
      </c>
    </row>
    <row r="21" spans="1:23" x14ac:dyDescent="0.45">
      <c r="B21" s="22" t="s">
        <v>33</v>
      </c>
      <c r="C21" s="23">
        <v>6509</v>
      </c>
      <c r="D21" s="23">
        <v>3213.9999999999995</v>
      </c>
      <c r="E21" s="24">
        <v>6538.0000000000009</v>
      </c>
      <c r="F21" s="24">
        <v>7087.9317300000002</v>
      </c>
      <c r="G21" s="24">
        <v>8622</v>
      </c>
      <c r="H21" s="24">
        <v>12660</v>
      </c>
      <c r="I21" s="24">
        <v>15547.483129999995</v>
      </c>
      <c r="J21" s="24">
        <v>10390</v>
      </c>
      <c r="K21" s="37">
        <v>13293.115929999998</v>
      </c>
      <c r="L21" s="37">
        <v>12165</v>
      </c>
      <c r="M21" s="38">
        <v>7748</v>
      </c>
      <c r="N21" s="24">
        <v>2785.7098399999995</v>
      </c>
      <c r="O21" s="24">
        <v>4766.9728000000005</v>
      </c>
      <c r="P21" s="24">
        <v>3091.0172300000004</v>
      </c>
      <c r="Q21" s="24">
        <v>3391</v>
      </c>
      <c r="R21" s="24">
        <v>5112.9495799999995</v>
      </c>
      <c r="S21" s="24">
        <v>5716.5998999999974</v>
      </c>
      <c r="T21" s="24">
        <v>8456.5739999999987</v>
      </c>
      <c r="U21" s="24">
        <v>3482.2860000000001</v>
      </c>
      <c r="V21" s="24">
        <v>960.62399999999991</v>
      </c>
      <c r="W21" s="24">
        <v>1654.567</v>
      </c>
    </row>
    <row r="22" spans="1:23" ht="16.2" hidden="1" customHeight="1" x14ac:dyDescent="0.45">
      <c r="B22" s="22" t="s">
        <v>34</v>
      </c>
      <c r="C22" s="23">
        <v>0</v>
      </c>
      <c r="D22" s="23">
        <v>0</v>
      </c>
      <c r="E22" s="24">
        <v>0</v>
      </c>
      <c r="F22" s="24">
        <v>4279.1807399999989</v>
      </c>
      <c r="G22" s="24">
        <v>0</v>
      </c>
      <c r="H22" s="24">
        <v>0</v>
      </c>
      <c r="I22" s="24">
        <v>0</v>
      </c>
      <c r="J22" s="24">
        <v>0</v>
      </c>
      <c r="K22" s="39">
        <v>0</v>
      </c>
      <c r="L22" s="39">
        <v>0</v>
      </c>
      <c r="M22" s="24">
        <v>0</v>
      </c>
      <c r="N22" s="24">
        <v>0</v>
      </c>
      <c r="O22" s="24">
        <v>0</v>
      </c>
      <c r="P22" s="24">
        <v>0</v>
      </c>
      <c r="Q22" s="25">
        <v>0</v>
      </c>
      <c r="R22" s="25">
        <v>0</v>
      </c>
      <c r="S22" s="25"/>
      <c r="T22" s="25">
        <v>0</v>
      </c>
      <c r="U22" s="25">
        <v>0</v>
      </c>
      <c r="V22" s="25">
        <v>0</v>
      </c>
      <c r="W22" s="25">
        <v>0</v>
      </c>
    </row>
    <row r="23" spans="1:23" x14ac:dyDescent="0.45">
      <c r="B23" s="22" t="s">
        <v>35</v>
      </c>
      <c r="C23" s="23">
        <v>3055</v>
      </c>
      <c r="D23" s="23">
        <v>15500</v>
      </c>
      <c r="E23" s="24">
        <v>4140</v>
      </c>
      <c r="F23" s="24">
        <v>6450.88753</v>
      </c>
      <c r="G23" s="24">
        <v>3403</v>
      </c>
      <c r="H23" s="24">
        <v>19293</v>
      </c>
      <c r="I23" s="24">
        <v>-95.896187899990906</v>
      </c>
      <c r="J23" s="24">
        <v>1963.4</v>
      </c>
      <c r="K23" s="37">
        <v>9975</v>
      </c>
      <c r="L23" s="37">
        <v>6957</v>
      </c>
      <c r="M23" s="38">
        <v>7812</v>
      </c>
      <c r="N23" s="38">
        <v>16726.262319999958</v>
      </c>
      <c r="O23" s="38">
        <v>7984.1331300000038</v>
      </c>
      <c r="P23" s="38">
        <v>9456</v>
      </c>
      <c r="Q23" s="38">
        <v>5560</v>
      </c>
      <c r="R23" s="38">
        <v>10711.756321666602</v>
      </c>
      <c r="S23" s="38">
        <v>3275.9001000000026</v>
      </c>
      <c r="T23" s="38">
        <v>12710.426000000001</v>
      </c>
      <c r="U23" s="38">
        <v>8252.75</v>
      </c>
      <c r="V23" s="38">
        <v>925.46</v>
      </c>
      <c r="W23" s="38">
        <v>44040.866999999998</v>
      </c>
    </row>
    <row r="24" spans="1:23" x14ac:dyDescent="0.45">
      <c r="B24" s="29" t="s">
        <v>36</v>
      </c>
      <c r="C24" s="31">
        <f t="shared" ref="C24:J24" si="5">SUM(C21:C23)</f>
        <v>9564</v>
      </c>
      <c r="D24" s="31">
        <f t="shared" si="5"/>
        <v>18714</v>
      </c>
      <c r="E24" s="31">
        <f t="shared" si="5"/>
        <v>10678</v>
      </c>
      <c r="F24" s="31">
        <f t="shared" si="5"/>
        <v>17818</v>
      </c>
      <c r="G24" s="31">
        <f t="shared" si="5"/>
        <v>12025</v>
      </c>
      <c r="H24" s="31">
        <f t="shared" si="5"/>
        <v>31953</v>
      </c>
      <c r="I24" s="31">
        <f t="shared" si="5"/>
        <v>15451.586942100004</v>
      </c>
      <c r="J24" s="31">
        <f t="shared" si="5"/>
        <v>12353.4</v>
      </c>
      <c r="K24" s="31">
        <f>SUM(K21:K23)</f>
        <v>23268.11593</v>
      </c>
      <c r="L24" s="31">
        <f t="shared" ref="L24:U24" si="6">SUM(L21:L23)</f>
        <v>19122</v>
      </c>
      <c r="M24" s="31">
        <f t="shared" si="6"/>
        <v>15560</v>
      </c>
      <c r="N24" s="31">
        <f t="shared" si="6"/>
        <v>19511.972159999958</v>
      </c>
      <c r="O24" s="31">
        <f t="shared" si="6"/>
        <v>12751.105930000005</v>
      </c>
      <c r="P24" s="31">
        <f t="shared" si="6"/>
        <v>12547.017230000001</v>
      </c>
      <c r="Q24" s="31">
        <f t="shared" si="6"/>
        <v>8951</v>
      </c>
      <c r="R24" s="31">
        <f t="shared" si="6"/>
        <v>15824.705901666603</v>
      </c>
      <c r="S24" s="31">
        <f t="shared" si="6"/>
        <v>8992.5</v>
      </c>
      <c r="T24" s="31">
        <f t="shared" si="6"/>
        <v>21167</v>
      </c>
      <c r="U24" s="31">
        <f t="shared" si="6"/>
        <v>11735.036</v>
      </c>
      <c r="V24" s="31">
        <f t="shared" ref="V24:W24" si="7">SUM(V21:V23)</f>
        <v>1886.0839999999998</v>
      </c>
      <c r="W24" s="31">
        <f t="shared" si="7"/>
        <v>45695.434000000001</v>
      </c>
    </row>
    <row r="25" spans="1:23" x14ac:dyDescent="0.45">
      <c r="A25" s="28"/>
      <c r="B25" s="40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</row>
    <row r="26" spans="1:23" ht="16.2" hidden="1" customHeight="1" x14ac:dyDescent="0.45">
      <c r="B26" s="29" t="s">
        <v>37</v>
      </c>
      <c r="C26" s="30">
        <v>0</v>
      </c>
      <c r="D26" s="30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42">
        <v>-382616</v>
      </c>
      <c r="N26" s="42">
        <v>-691387</v>
      </c>
      <c r="O26" s="42">
        <v>0</v>
      </c>
      <c r="P26" s="43">
        <v>0</v>
      </c>
      <c r="Q26" s="43">
        <v>0</v>
      </c>
      <c r="R26" s="32">
        <v>0</v>
      </c>
      <c r="S26" s="32">
        <v>0</v>
      </c>
      <c r="T26" s="32">
        <v>0</v>
      </c>
      <c r="U26" s="32">
        <v>0</v>
      </c>
      <c r="V26" s="32">
        <v>0</v>
      </c>
      <c r="W26" s="32">
        <v>0</v>
      </c>
    </row>
    <row r="27" spans="1:23" x14ac:dyDescent="0.45">
      <c r="B27" s="29" t="s">
        <v>38</v>
      </c>
      <c r="C27" s="30">
        <v>-105307</v>
      </c>
      <c r="D27" s="30">
        <v>-108747</v>
      </c>
      <c r="E27" s="31">
        <v>-106113</v>
      </c>
      <c r="F27" s="31">
        <v>-111257</v>
      </c>
      <c r="G27" s="31">
        <v>-108493</v>
      </c>
      <c r="H27" s="31">
        <v>-108467</v>
      </c>
      <c r="I27" s="31">
        <v>-133509</v>
      </c>
      <c r="J27" s="31">
        <v>-145174</v>
      </c>
      <c r="K27" s="31">
        <v>-148624.53599999999</v>
      </c>
      <c r="L27" s="31">
        <v>-146626.17303330617</v>
      </c>
      <c r="M27" s="42">
        <v>-148302</v>
      </c>
      <c r="N27" s="42">
        <v>-154338.38369999995</v>
      </c>
      <c r="O27" s="42">
        <v>-160561.48311999999</v>
      </c>
      <c r="P27" s="43">
        <v>-170502.46343999999</v>
      </c>
      <c r="Q27" s="43">
        <v>-180701.4</v>
      </c>
      <c r="R27" s="32">
        <v>-197707.86081999991</v>
      </c>
      <c r="S27" s="32">
        <v>-239055.54678999999</v>
      </c>
      <c r="T27" s="32">
        <v>-233224</v>
      </c>
      <c r="U27" s="32">
        <v>-246397.91099999999</v>
      </c>
      <c r="V27" s="32">
        <v>-124131.27099999999</v>
      </c>
      <c r="W27" s="32">
        <v>-117342.351</v>
      </c>
    </row>
    <row r="28" spans="1:23" x14ac:dyDescent="0.45">
      <c r="B28" s="29" t="s">
        <v>39</v>
      </c>
      <c r="C28" s="30">
        <v>-106658</v>
      </c>
      <c r="D28" s="30">
        <v>-98884.999999999985</v>
      </c>
      <c r="E28" s="31">
        <v>-96111</v>
      </c>
      <c r="F28" s="31">
        <v>-98749</v>
      </c>
      <c r="G28" s="31">
        <v>-92137</v>
      </c>
      <c r="H28" s="31">
        <v>-97082</v>
      </c>
      <c r="I28" s="31">
        <v>-101927</v>
      </c>
      <c r="J28" s="31">
        <v>-105258</v>
      </c>
      <c r="K28" s="31">
        <v>-104416.45</v>
      </c>
      <c r="L28" s="31">
        <v>-106267.40683187498</v>
      </c>
      <c r="M28" s="42">
        <v>-109702.66793545007</v>
      </c>
      <c r="N28" s="42">
        <v>-113804.157538114</v>
      </c>
      <c r="O28" s="42">
        <v>-81234.702628384475</v>
      </c>
      <c r="P28" s="43">
        <v>-76155.804615348898</v>
      </c>
      <c r="Q28" s="43">
        <v>-58397</v>
      </c>
      <c r="R28" s="32">
        <v>-66585.27917164375</v>
      </c>
      <c r="S28" s="32">
        <v>-76895</v>
      </c>
      <c r="T28" s="32">
        <v>-59325.4</v>
      </c>
      <c r="U28" s="32">
        <v>-60725.428</v>
      </c>
      <c r="V28" s="32">
        <v>-31340.226999999999</v>
      </c>
      <c r="W28" s="32">
        <v>-38278</v>
      </c>
    </row>
    <row r="29" spans="1:23" x14ac:dyDescent="0.45">
      <c r="B29" s="29" t="s">
        <v>150</v>
      </c>
      <c r="C29" s="30">
        <f t="shared" ref="C29:U29" si="8">SUM(C30:C33)</f>
        <v>-64707</v>
      </c>
      <c r="D29" s="30">
        <f t="shared" si="8"/>
        <v>-56460</v>
      </c>
      <c r="E29" s="31">
        <f t="shared" si="8"/>
        <v>-49491.051590000003</v>
      </c>
      <c r="F29" s="31">
        <f t="shared" si="8"/>
        <v>-49629</v>
      </c>
      <c r="G29" s="31">
        <f t="shared" si="8"/>
        <v>-58863</v>
      </c>
      <c r="H29" s="31">
        <f t="shared" si="8"/>
        <v>-60702.261096697097</v>
      </c>
      <c r="I29" s="31">
        <f t="shared" si="8"/>
        <v>-59716</v>
      </c>
      <c r="J29" s="31">
        <f t="shared" si="8"/>
        <v>-57240</v>
      </c>
      <c r="K29" s="31">
        <f t="shared" si="8"/>
        <v>-60927.400999999998</v>
      </c>
      <c r="L29" s="31">
        <f t="shared" si="8"/>
        <v>-47289</v>
      </c>
      <c r="M29" s="42">
        <f t="shared" si="8"/>
        <v>-41490.400000000001</v>
      </c>
      <c r="N29" s="42">
        <f t="shared" si="8"/>
        <v>-43707.972553299995</v>
      </c>
      <c r="O29" s="42">
        <f t="shared" si="8"/>
        <v>-47921</v>
      </c>
      <c r="P29" s="43">
        <f t="shared" si="8"/>
        <v>-41410.806160000007</v>
      </c>
      <c r="Q29" s="43">
        <f t="shared" si="8"/>
        <v>-54567.312319999997</v>
      </c>
      <c r="R29" s="32">
        <f t="shared" si="8"/>
        <v>-80206.976339999994</v>
      </c>
      <c r="S29" s="32">
        <f t="shared" si="8"/>
        <v>-74722.417730000001</v>
      </c>
      <c r="T29" s="32">
        <f t="shared" si="8"/>
        <v>-87654.33</v>
      </c>
      <c r="U29" s="32">
        <f t="shared" si="8"/>
        <v>-73098.674999999988</v>
      </c>
      <c r="V29" s="32">
        <f>SUM(V30:V33)</f>
        <v>-33810.552000000003</v>
      </c>
      <c r="W29" s="32">
        <f t="shared" ref="W29" si="9">SUM(W30:W33)</f>
        <v>-35729.599999999999</v>
      </c>
    </row>
    <row r="30" spans="1:23" x14ac:dyDescent="0.45">
      <c r="B30" s="22" t="s">
        <v>40</v>
      </c>
      <c r="C30" s="23">
        <v>-18192</v>
      </c>
      <c r="D30" s="23">
        <v>-22319</v>
      </c>
      <c r="E30" s="24">
        <v>-19310.514590000002</v>
      </c>
      <c r="F30" s="24">
        <v>-21386</v>
      </c>
      <c r="G30" s="24">
        <v>-24180</v>
      </c>
      <c r="H30" s="24">
        <v>-23127</v>
      </c>
      <c r="I30" s="24">
        <v>-21236</v>
      </c>
      <c r="J30" s="24">
        <v>-20091</v>
      </c>
      <c r="K30" s="38">
        <v>-20424.170999999998</v>
      </c>
      <c r="L30" s="38">
        <v>-21687</v>
      </c>
      <c r="M30" s="38">
        <v>-20868.400000000001</v>
      </c>
      <c r="N30" s="38">
        <v>-20962</v>
      </c>
      <c r="O30" s="38">
        <v>-22069</v>
      </c>
      <c r="P30" s="38">
        <v>-19519</v>
      </c>
      <c r="Q30" s="38">
        <v>-30857.4</v>
      </c>
      <c r="R30" s="38">
        <v>-43916.041149999997</v>
      </c>
      <c r="S30" s="38">
        <v>-38677.437519999999</v>
      </c>
      <c r="T30" s="38">
        <v>-40418.442999999999</v>
      </c>
      <c r="U30" s="38">
        <v>-39297.53</v>
      </c>
      <c r="V30" s="38">
        <v>-18976.345000000001</v>
      </c>
      <c r="W30" s="38">
        <v>-19182.3</v>
      </c>
    </row>
    <row r="31" spans="1:23" x14ac:dyDescent="0.45">
      <c r="B31" s="22" t="s">
        <v>41</v>
      </c>
      <c r="C31" s="23">
        <v>-24662</v>
      </c>
      <c r="D31" s="23">
        <v>-11793</v>
      </c>
      <c r="E31" s="24">
        <v>-13345.137000000001</v>
      </c>
      <c r="F31" s="24">
        <v>-13565</v>
      </c>
      <c r="G31" s="24">
        <v>-13849</v>
      </c>
      <c r="H31" s="24">
        <v>-20758.261096697101</v>
      </c>
      <c r="I31" s="24">
        <v>-19770</v>
      </c>
      <c r="J31" s="24">
        <v>-19280</v>
      </c>
      <c r="K31" s="38">
        <v>-19275.973000000002</v>
      </c>
      <c r="L31" s="38">
        <v>-14121</v>
      </c>
      <c r="M31" s="38">
        <v>-11565</v>
      </c>
      <c r="N31" s="38">
        <v>-11928.544413299998</v>
      </c>
      <c r="O31" s="38">
        <v>-12135</v>
      </c>
      <c r="P31" s="38">
        <v>-10306.149170000001</v>
      </c>
      <c r="Q31" s="38">
        <v>-12103</v>
      </c>
      <c r="R31" s="38">
        <v>-15236.595509999999</v>
      </c>
      <c r="S31" s="38">
        <v>-14481.97307</v>
      </c>
      <c r="T31" s="38">
        <v>-20999.458999999999</v>
      </c>
      <c r="U31" s="38">
        <v>-12722.744000000001</v>
      </c>
      <c r="V31" s="38">
        <v>-7923.5439999999999</v>
      </c>
      <c r="W31" s="38">
        <v>-8183.2</v>
      </c>
    </row>
    <row r="32" spans="1:23" x14ac:dyDescent="0.45">
      <c r="B32" s="22" t="s">
        <v>42</v>
      </c>
      <c r="C32" s="23">
        <v>-9530</v>
      </c>
      <c r="D32" s="23">
        <v>-11775</v>
      </c>
      <c r="E32" s="24">
        <v>-7659.4</v>
      </c>
      <c r="F32" s="24">
        <v>-9669</v>
      </c>
      <c r="G32" s="24">
        <v>-9734</v>
      </c>
      <c r="H32" s="24">
        <v>-9088</v>
      </c>
      <c r="I32" s="24">
        <v>-8160</v>
      </c>
      <c r="J32" s="24">
        <v>-7868</v>
      </c>
      <c r="K32" s="38">
        <v>-5806.991</v>
      </c>
      <c r="L32" s="38">
        <v>-4306</v>
      </c>
      <c r="M32" s="38">
        <v>-5237</v>
      </c>
      <c r="N32" s="38">
        <v>-6704.2748800000008</v>
      </c>
      <c r="O32" s="38">
        <v>-7023</v>
      </c>
      <c r="P32" s="38">
        <v>-6184</v>
      </c>
      <c r="Q32" s="38">
        <v>-6544.8707999999997</v>
      </c>
      <c r="R32" s="38">
        <v>-10485.44328</v>
      </c>
      <c r="S32" s="38">
        <v>-8739.2003499999992</v>
      </c>
      <c r="T32" s="38">
        <v>-7268.9279999999999</v>
      </c>
      <c r="U32" s="38">
        <v>-6612.7190000000001</v>
      </c>
      <c r="V32" s="38">
        <v>-3412.8389999999999</v>
      </c>
      <c r="W32" s="38">
        <v>-3313</v>
      </c>
    </row>
    <row r="33" spans="2:23" x14ac:dyDescent="0.45">
      <c r="B33" s="22" t="s">
        <v>43</v>
      </c>
      <c r="C33" s="23">
        <v>-12323</v>
      </c>
      <c r="D33" s="23">
        <v>-10573</v>
      </c>
      <c r="E33" s="24">
        <v>-9176</v>
      </c>
      <c r="F33" s="24">
        <v>-5009</v>
      </c>
      <c r="G33" s="24">
        <v>-11100</v>
      </c>
      <c r="H33" s="24">
        <v>-7729</v>
      </c>
      <c r="I33" s="24">
        <v>-10550</v>
      </c>
      <c r="J33" s="24">
        <v>-10001</v>
      </c>
      <c r="K33" s="38">
        <v>-15420.266</v>
      </c>
      <c r="L33" s="38">
        <v>-7175</v>
      </c>
      <c r="M33" s="38">
        <v>-3820</v>
      </c>
      <c r="N33" s="38">
        <v>-4113.15326</v>
      </c>
      <c r="O33" s="38">
        <v>-6694</v>
      </c>
      <c r="P33" s="38">
        <v>-5401.6569900000004</v>
      </c>
      <c r="Q33" s="38">
        <v>-5062.0415200000007</v>
      </c>
      <c r="R33" s="38">
        <v>-10568.896399999998</v>
      </c>
      <c r="S33" s="38">
        <v>-12823.806789999997</v>
      </c>
      <c r="T33" s="38">
        <v>-18967.5</v>
      </c>
      <c r="U33" s="38">
        <v>-14465.682000000001</v>
      </c>
      <c r="V33" s="38">
        <v>-3497.8240000000001</v>
      </c>
      <c r="W33" s="38">
        <v>-5051.1000000000004</v>
      </c>
    </row>
    <row r="34" spans="2:23" x14ac:dyDescent="0.45">
      <c r="B34" s="29" t="s">
        <v>164</v>
      </c>
      <c r="C34" s="30"/>
      <c r="D34" s="30"/>
      <c r="E34" s="31"/>
      <c r="F34" s="31"/>
      <c r="G34" s="31"/>
      <c r="H34" s="31"/>
      <c r="I34" s="31"/>
      <c r="J34" s="31"/>
      <c r="K34" s="31"/>
      <c r="L34" s="31"/>
      <c r="M34" s="42">
        <v>-12115</v>
      </c>
      <c r="N34" s="42">
        <v>-12017</v>
      </c>
      <c r="O34" s="42">
        <v>-33728.664903263598</v>
      </c>
      <c r="P34" s="43">
        <v>-13559.5</v>
      </c>
      <c r="Q34" s="43">
        <v>-2790.65559723354</v>
      </c>
      <c r="R34" s="32">
        <v>840.43080999977497</v>
      </c>
      <c r="S34" s="32">
        <v>6015.8</v>
      </c>
      <c r="T34" s="32">
        <v>-3776.8209999999999</v>
      </c>
      <c r="U34" s="32">
        <v>-548.52300000000002</v>
      </c>
      <c r="V34" s="32">
        <v>-1185</v>
      </c>
      <c r="W34" s="32">
        <v>1524</v>
      </c>
    </row>
    <row r="35" spans="2:23" x14ac:dyDescent="0.45">
      <c r="B35" s="29" t="s">
        <v>44</v>
      </c>
      <c r="C35" s="30">
        <f t="shared" ref="C35:U35" si="10">SUM(C36:C45)</f>
        <v>-56921</v>
      </c>
      <c r="D35" s="30">
        <f t="shared" si="10"/>
        <v>-57207</v>
      </c>
      <c r="E35" s="31">
        <f t="shared" si="10"/>
        <v>-64798</v>
      </c>
      <c r="F35" s="31">
        <f t="shared" si="10"/>
        <v>-97375.000000000087</v>
      </c>
      <c r="G35" s="31">
        <f t="shared" si="10"/>
        <v>-77636</v>
      </c>
      <c r="H35" s="31">
        <f t="shared" si="10"/>
        <v>-101722.64801999999</v>
      </c>
      <c r="I35" s="31">
        <f t="shared" si="10"/>
        <v>-88595</v>
      </c>
      <c r="J35" s="31">
        <f t="shared" si="10"/>
        <v>-75801</v>
      </c>
      <c r="K35" s="31">
        <f t="shared" si="10"/>
        <v>-78257</v>
      </c>
      <c r="L35" s="31">
        <f t="shared" si="10"/>
        <v>-69199.670799999993</v>
      </c>
      <c r="M35" s="42">
        <f t="shared" si="10"/>
        <v>-72516.3</v>
      </c>
      <c r="N35" s="42">
        <f t="shared" si="10"/>
        <v>-74926.938900000008</v>
      </c>
      <c r="O35" s="42">
        <f t="shared" si="10"/>
        <v>-72647.342619999996</v>
      </c>
      <c r="P35" s="43">
        <f t="shared" si="10"/>
        <v>-71555.93999000013</v>
      </c>
      <c r="Q35" s="43">
        <f t="shared" si="10"/>
        <v>-95474.4476271608</v>
      </c>
      <c r="R35" s="32">
        <f t="shared" si="10"/>
        <v>-129165.77909000004</v>
      </c>
      <c r="S35" s="32">
        <f t="shared" si="10"/>
        <v>-154566.15945000001</v>
      </c>
      <c r="T35" s="32">
        <f t="shared" si="10"/>
        <v>-143788.05000000002</v>
      </c>
      <c r="U35" s="32">
        <f t="shared" si="10"/>
        <v>-123961.11000000002</v>
      </c>
      <c r="V35" s="32">
        <f t="shared" ref="V35:W35" si="11">SUM(V36:V45)</f>
        <v>-71724.873000000007</v>
      </c>
      <c r="W35" s="32">
        <f t="shared" si="11"/>
        <v>-63134.417999999991</v>
      </c>
    </row>
    <row r="36" spans="2:23" x14ac:dyDescent="0.45">
      <c r="B36" s="22" t="s">
        <v>144</v>
      </c>
      <c r="C36" s="23">
        <v>-28939</v>
      </c>
      <c r="D36" s="23">
        <v>-18726</v>
      </c>
      <c r="E36" s="24">
        <v>-26426</v>
      </c>
      <c r="F36" s="24">
        <v>-46846.000000000095</v>
      </c>
      <c r="G36" s="24">
        <v>-33175</v>
      </c>
      <c r="H36" s="24">
        <v>-41735</v>
      </c>
      <c r="I36" s="24">
        <v>-33380</v>
      </c>
      <c r="J36" s="24">
        <v>-28706</v>
      </c>
      <c r="K36" s="38">
        <v>-31021</v>
      </c>
      <c r="L36" s="38">
        <v>-32006.187999999998</v>
      </c>
      <c r="M36" s="38">
        <v>-27691.800000000003</v>
      </c>
      <c r="N36" s="38">
        <v>-27981.858619999999</v>
      </c>
      <c r="O36" s="38">
        <v>-22743.942620000002</v>
      </c>
      <c r="P36" s="38">
        <v>-24451.778380000003</v>
      </c>
      <c r="Q36" s="38">
        <v>-30958.144129999997</v>
      </c>
      <c r="R36" s="38">
        <v>-24898.570589999996</v>
      </c>
      <c r="S36" s="38">
        <v>-25223.04709</v>
      </c>
      <c r="T36" s="38">
        <v>-26118</v>
      </c>
      <c r="U36" s="38">
        <v>-23543.704000000002</v>
      </c>
      <c r="V36" s="38">
        <v>-14235.607</v>
      </c>
      <c r="W36" s="38">
        <v>-9054.3819999999996</v>
      </c>
    </row>
    <row r="37" spans="2:23" x14ac:dyDescent="0.45">
      <c r="B37" s="22" t="s">
        <v>45</v>
      </c>
      <c r="C37" s="23">
        <v>0</v>
      </c>
      <c r="D37" s="23">
        <v>0</v>
      </c>
      <c r="E37" s="24">
        <v>-6622</v>
      </c>
      <c r="F37" s="24">
        <v>-4831</v>
      </c>
      <c r="G37" s="24">
        <v>-4094</v>
      </c>
      <c r="H37" s="24">
        <v>-5853.6480199999996</v>
      </c>
      <c r="I37" s="24">
        <v>-296</v>
      </c>
      <c r="J37" s="24">
        <v>0</v>
      </c>
      <c r="K37" s="38">
        <v>-164</v>
      </c>
      <c r="L37" s="38">
        <v>-254.48280000000003</v>
      </c>
      <c r="M37" s="38">
        <v>-803</v>
      </c>
      <c r="N37" s="38">
        <v>-1250</v>
      </c>
      <c r="O37" s="38">
        <v>-1030</v>
      </c>
      <c r="P37" s="38">
        <v>-2235.6</v>
      </c>
      <c r="Q37" s="38">
        <v>-1874.1280400000001</v>
      </c>
      <c r="R37" s="38">
        <v>-876.73028000000011</v>
      </c>
      <c r="S37" s="38">
        <v>-3798.50045</v>
      </c>
      <c r="T37" s="38">
        <v>-695.77</v>
      </c>
      <c r="U37" s="38">
        <v>-517.21600000000001</v>
      </c>
      <c r="V37" s="38">
        <v>-210.90700000000001</v>
      </c>
      <c r="W37" s="38">
        <v>-5.7770000000000001</v>
      </c>
    </row>
    <row r="38" spans="2:23" ht="16.2" hidden="1" customHeight="1" x14ac:dyDescent="0.45">
      <c r="B38" s="22" t="s">
        <v>46</v>
      </c>
      <c r="C38" s="23">
        <v>0</v>
      </c>
      <c r="D38" s="23">
        <v>0</v>
      </c>
      <c r="E38" s="24">
        <v>0</v>
      </c>
      <c r="F38" s="24">
        <v>0</v>
      </c>
      <c r="G38" s="24">
        <v>0</v>
      </c>
      <c r="H38" s="24">
        <v>-8931</v>
      </c>
      <c r="I38" s="24">
        <v>-5687</v>
      </c>
      <c r="J38" s="24">
        <v>-3858</v>
      </c>
      <c r="K38" s="38">
        <v>0</v>
      </c>
      <c r="L38" s="38">
        <v>0</v>
      </c>
      <c r="M38" s="38">
        <v>0</v>
      </c>
      <c r="N38" s="38">
        <v>0</v>
      </c>
      <c r="O38" s="38">
        <v>0</v>
      </c>
      <c r="P38" s="38">
        <v>0</v>
      </c>
      <c r="Q38" s="38">
        <v>0</v>
      </c>
      <c r="R38" s="38">
        <v>0</v>
      </c>
      <c r="S38" s="38">
        <v>0</v>
      </c>
      <c r="T38" s="38">
        <v>0</v>
      </c>
      <c r="U38" s="38">
        <v>0</v>
      </c>
      <c r="V38" s="38">
        <v>0</v>
      </c>
      <c r="W38" s="38">
        <v>0</v>
      </c>
    </row>
    <row r="39" spans="2:23" x14ac:dyDescent="0.45">
      <c r="B39" s="22" t="s">
        <v>47</v>
      </c>
      <c r="C39" s="23">
        <v>-15333</v>
      </c>
      <c r="D39" s="23">
        <v>-19337</v>
      </c>
      <c r="E39" s="24">
        <v>-15587.999999999998</v>
      </c>
      <c r="F39" s="24">
        <v>-17532</v>
      </c>
      <c r="G39" s="24">
        <v>-16967</v>
      </c>
      <c r="H39" s="24">
        <v>-20165</v>
      </c>
      <c r="I39" s="24">
        <v>-27387</v>
      </c>
      <c r="J39" s="24">
        <v>-23245</v>
      </c>
      <c r="K39" s="38">
        <v>-8734</v>
      </c>
      <c r="L39" s="38">
        <v>-8928</v>
      </c>
      <c r="M39" s="38">
        <v>-8918</v>
      </c>
      <c r="N39" s="38">
        <v>-9208.5802800000001</v>
      </c>
      <c r="O39" s="38">
        <v>-9246</v>
      </c>
      <c r="P39" s="38">
        <v>-9916.7000000000007</v>
      </c>
      <c r="Q39" s="38">
        <v>-9731</v>
      </c>
      <c r="R39" s="38">
        <v>-10390.107820000001</v>
      </c>
      <c r="S39" s="38">
        <v>-12364.075810000002</v>
      </c>
      <c r="T39" s="38">
        <v>-13166.012000000001</v>
      </c>
      <c r="U39" s="38">
        <v>-14883.746999999999</v>
      </c>
      <c r="V39" s="38">
        <v>-7397.3990000000003</v>
      </c>
      <c r="W39" s="38">
        <v>-7468.0209999999997</v>
      </c>
    </row>
    <row r="40" spans="2:23" x14ac:dyDescent="0.45">
      <c r="B40" s="22" t="s">
        <v>28</v>
      </c>
      <c r="C40" s="23">
        <v>-9371</v>
      </c>
      <c r="D40" s="23">
        <v>-10746</v>
      </c>
      <c r="E40" s="24">
        <v>-6378</v>
      </c>
      <c r="F40" s="24">
        <v>-9046</v>
      </c>
      <c r="G40" s="24">
        <v>-23400</v>
      </c>
      <c r="H40" s="24">
        <v>-25038</v>
      </c>
      <c r="I40" s="24">
        <v>-21845</v>
      </c>
      <c r="J40" s="24">
        <v>-19992</v>
      </c>
      <c r="K40" s="38">
        <v>-11210</v>
      </c>
      <c r="L40" s="38">
        <v>-4407</v>
      </c>
      <c r="M40" s="38">
        <v>-4094.5</v>
      </c>
      <c r="N40" s="38">
        <v>-4177</v>
      </c>
      <c r="O40" s="38">
        <v>-3780</v>
      </c>
      <c r="P40" s="38">
        <v>-3688.1096499999999</v>
      </c>
      <c r="Q40" s="38">
        <v>-4064.7903871999997</v>
      </c>
      <c r="R40" s="38">
        <v>-10927.961359999999</v>
      </c>
      <c r="S40" s="38">
        <v>-8324.5493900000001</v>
      </c>
      <c r="T40" s="38">
        <v>-15176.512000000001</v>
      </c>
      <c r="U40" s="38">
        <v>-22966.395</v>
      </c>
      <c r="V40" s="38">
        <v>-10722.663</v>
      </c>
      <c r="W40" s="38">
        <v>-13965.367</v>
      </c>
    </row>
    <row r="41" spans="2:23" ht="15" customHeight="1" x14ac:dyDescent="0.45">
      <c r="B41" s="22" t="s">
        <v>24</v>
      </c>
      <c r="C41" s="23" t="s">
        <v>25</v>
      </c>
      <c r="D41" s="23" t="s">
        <v>25</v>
      </c>
      <c r="E41" s="24" t="s">
        <v>25</v>
      </c>
      <c r="F41" s="24" t="s">
        <v>25</v>
      </c>
      <c r="G41" s="24" t="s">
        <v>25</v>
      </c>
      <c r="H41" s="24" t="s">
        <v>25</v>
      </c>
      <c r="I41" s="24" t="s">
        <v>25</v>
      </c>
      <c r="J41" s="24" t="s">
        <v>25</v>
      </c>
      <c r="K41" s="24">
        <v>-17197</v>
      </c>
      <c r="L41" s="24">
        <v>-14270</v>
      </c>
      <c r="M41" s="24">
        <v>-12996</v>
      </c>
      <c r="N41" s="24">
        <v>-17635.5</v>
      </c>
      <c r="O41" s="24">
        <v>-20182</v>
      </c>
      <c r="P41" s="24">
        <v>-21105.292150000092</v>
      </c>
      <c r="Q41" s="24">
        <v>-32918.385069960801</v>
      </c>
      <c r="R41" s="24">
        <v>-71284.840960000045</v>
      </c>
      <c r="S41" s="24">
        <v>-88461</v>
      </c>
      <c r="T41" s="24">
        <v>-76613.525999999998</v>
      </c>
      <c r="U41" s="24">
        <v>-42289.048000000003</v>
      </c>
      <c r="V41" s="24">
        <v>-27073.814999999999</v>
      </c>
      <c r="W41" s="24">
        <v>-21628.66</v>
      </c>
    </row>
    <row r="42" spans="2:23" ht="16.2" hidden="1" customHeight="1" x14ac:dyDescent="0.45">
      <c r="B42" s="22" t="s">
        <v>48</v>
      </c>
      <c r="C42" s="23">
        <v>-1279</v>
      </c>
      <c r="D42" s="23">
        <v>-5071</v>
      </c>
      <c r="E42" s="24">
        <v>-7116.0000000000009</v>
      </c>
      <c r="F42" s="24">
        <v>-3611</v>
      </c>
      <c r="G42" s="24">
        <v>0</v>
      </c>
      <c r="H42" s="24">
        <v>0</v>
      </c>
      <c r="I42" s="24">
        <v>0</v>
      </c>
      <c r="J42" s="24">
        <v>0</v>
      </c>
      <c r="K42" s="38">
        <v>0</v>
      </c>
      <c r="L42" s="38">
        <v>0</v>
      </c>
      <c r="M42" s="38">
        <v>0</v>
      </c>
      <c r="N42" s="38">
        <v>0</v>
      </c>
      <c r="O42" s="38">
        <v>0</v>
      </c>
      <c r="P42" s="38">
        <v>0</v>
      </c>
      <c r="Q42" s="38">
        <v>0</v>
      </c>
      <c r="R42" s="38">
        <v>0</v>
      </c>
      <c r="S42" s="38">
        <v>0</v>
      </c>
      <c r="T42" s="38">
        <v>0</v>
      </c>
      <c r="U42" s="38">
        <v>0</v>
      </c>
      <c r="V42" s="38">
        <v>0</v>
      </c>
      <c r="W42" s="38">
        <v>0</v>
      </c>
    </row>
    <row r="43" spans="2:23" ht="16.2" hidden="1" customHeight="1" x14ac:dyDescent="0.45">
      <c r="B43" s="22" t="s">
        <v>49</v>
      </c>
      <c r="C43" s="23">
        <v>0</v>
      </c>
      <c r="D43" s="23">
        <v>-96</v>
      </c>
      <c r="E43" s="24">
        <v>-2668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38">
        <v>0</v>
      </c>
      <c r="L43" s="38">
        <v>0</v>
      </c>
      <c r="M43" s="38">
        <v>0</v>
      </c>
      <c r="N43" s="38">
        <v>0</v>
      </c>
      <c r="O43" s="38">
        <v>0</v>
      </c>
      <c r="P43" s="38">
        <v>0</v>
      </c>
      <c r="Q43" s="38">
        <v>0</v>
      </c>
      <c r="R43" s="38">
        <v>0</v>
      </c>
      <c r="S43" s="38">
        <v>0</v>
      </c>
      <c r="T43" s="38">
        <v>0</v>
      </c>
      <c r="U43" s="38">
        <v>0</v>
      </c>
      <c r="V43" s="38">
        <v>0</v>
      </c>
      <c r="W43" s="38">
        <v>0</v>
      </c>
    </row>
    <row r="44" spans="2:23" ht="15" customHeight="1" x14ac:dyDescent="0.45">
      <c r="B44" s="22" t="s">
        <v>50</v>
      </c>
      <c r="C44" s="23">
        <v>0</v>
      </c>
      <c r="D44" s="23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38">
        <v>-7576</v>
      </c>
      <c r="L44" s="38">
        <v>-8944</v>
      </c>
      <c r="M44" s="38">
        <v>-18013</v>
      </c>
      <c r="N44" s="38">
        <v>-14674</v>
      </c>
      <c r="O44" s="38">
        <v>-15665.4</v>
      </c>
      <c r="P44" s="38">
        <v>-10158.459810000033</v>
      </c>
      <c r="Q44" s="38">
        <v>-15928</v>
      </c>
      <c r="R44" s="38">
        <v>-10787.568080000003</v>
      </c>
      <c r="S44" s="38">
        <v>-16394.986710000001</v>
      </c>
      <c r="T44" s="38">
        <v>-12018.23</v>
      </c>
      <c r="U44" s="38">
        <v>-19761</v>
      </c>
      <c r="V44" s="38">
        <v>-12084.482</v>
      </c>
      <c r="W44" s="38">
        <v>-11012.210999999999</v>
      </c>
    </row>
    <row r="45" spans="2:23" ht="16.2" hidden="1" customHeight="1" x14ac:dyDescent="0.45">
      <c r="B45" s="22" t="s">
        <v>51</v>
      </c>
      <c r="C45" s="23">
        <v>-1999</v>
      </c>
      <c r="D45" s="23">
        <v>-3231.0000000000005</v>
      </c>
      <c r="E45" s="24">
        <v>0</v>
      </c>
      <c r="F45" s="24">
        <v>-15508.999999999998</v>
      </c>
      <c r="G45" s="24">
        <v>0</v>
      </c>
      <c r="H45" s="24">
        <v>0</v>
      </c>
      <c r="I45" s="24">
        <v>0</v>
      </c>
      <c r="J45" s="24">
        <v>0</v>
      </c>
      <c r="K45" s="38">
        <v>-2355</v>
      </c>
      <c r="L45" s="38">
        <v>-390</v>
      </c>
      <c r="M45" s="38">
        <v>0</v>
      </c>
      <c r="N45" s="38">
        <v>0</v>
      </c>
      <c r="O45" s="38">
        <v>0</v>
      </c>
      <c r="P45" s="38">
        <v>0</v>
      </c>
      <c r="Q45" s="38">
        <v>0</v>
      </c>
      <c r="R45" s="38">
        <v>0</v>
      </c>
      <c r="S45" s="38">
        <v>0</v>
      </c>
      <c r="T45" s="38">
        <v>0</v>
      </c>
      <c r="U45" s="38">
        <v>0</v>
      </c>
      <c r="V45" s="38">
        <v>0</v>
      </c>
      <c r="W45" s="38">
        <v>0</v>
      </c>
    </row>
    <row r="46" spans="2:23" x14ac:dyDescent="0.45">
      <c r="B46" s="29" t="s">
        <v>151</v>
      </c>
      <c r="C46" s="44">
        <f t="shared" ref="C46:L46" si="12">SUM(C19,C20,C24,C27:C29,C35)</f>
        <v>1457</v>
      </c>
      <c r="D46" s="44">
        <f t="shared" si="12"/>
        <v>38303</v>
      </c>
      <c r="E46" s="32">
        <f t="shared" si="12"/>
        <v>13002.53816000004</v>
      </c>
      <c r="F46" s="32">
        <f t="shared" si="12"/>
        <v>65494.514179999911</v>
      </c>
      <c r="G46" s="32">
        <f t="shared" si="12"/>
        <v>152273</v>
      </c>
      <c r="H46" s="32">
        <f t="shared" si="12"/>
        <v>133798.09088330396</v>
      </c>
      <c r="I46" s="32">
        <f t="shared" si="12"/>
        <v>111550.98694210005</v>
      </c>
      <c r="J46" s="32">
        <f t="shared" si="12"/>
        <v>140450.40000000002</v>
      </c>
      <c r="K46" s="32">
        <f t="shared" si="12"/>
        <v>213318.33018000005</v>
      </c>
      <c r="L46" s="32">
        <f t="shared" si="12"/>
        <v>169955.74933481889</v>
      </c>
      <c r="M46" s="32">
        <f t="shared" ref="M46:U46" si="13">SUM(M19,M20,M24,M26:M29,M35,M34)</f>
        <v>-293231.06793545006</v>
      </c>
      <c r="N46" s="32">
        <f t="shared" si="13"/>
        <v>-646055.00051137712</v>
      </c>
      <c r="O46" s="32">
        <f t="shared" si="13"/>
        <v>107696.31265835199</v>
      </c>
      <c r="P46" s="32">
        <f t="shared" si="13"/>
        <v>128732.65885865086</v>
      </c>
      <c r="Q46" s="32">
        <f t="shared" si="13"/>
        <v>164887.9973663546</v>
      </c>
      <c r="R46" s="32">
        <f t="shared" si="13"/>
        <v>217772.53959348795</v>
      </c>
      <c r="S46" s="32">
        <f t="shared" si="13"/>
        <v>96942.518957302134</v>
      </c>
      <c r="T46" s="32">
        <f t="shared" si="13"/>
        <v>141735.52699999997</v>
      </c>
      <c r="U46" s="32">
        <f t="shared" si="13"/>
        <v>119358.36999999989</v>
      </c>
      <c r="V46" s="32">
        <f t="shared" ref="V46:W46" si="14">SUM(V19,V20,V24,V26:V29,V35,V34)</f>
        <v>35345.757999999958</v>
      </c>
      <c r="W46" s="32">
        <f t="shared" si="14"/>
        <v>99547.49500000001</v>
      </c>
    </row>
    <row r="47" spans="2:23" x14ac:dyDescent="0.45">
      <c r="B47" s="29" t="s">
        <v>52</v>
      </c>
      <c r="C47" s="32">
        <f t="shared" ref="C47:S47" si="15">SUM(C48:C52)</f>
        <v>1877</v>
      </c>
      <c r="D47" s="32">
        <f t="shared" si="15"/>
        <v>884</v>
      </c>
      <c r="E47" s="32">
        <f t="shared" si="15"/>
        <v>610.18203000000005</v>
      </c>
      <c r="F47" s="32">
        <f t="shared" si="15"/>
        <v>45411</v>
      </c>
      <c r="G47" s="32">
        <f t="shared" si="15"/>
        <v>27035.729296007921</v>
      </c>
      <c r="H47" s="32">
        <f t="shared" si="15"/>
        <v>19106.37283</v>
      </c>
      <c r="I47" s="32">
        <f t="shared" si="15"/>
        <v>12334</v>
      </c>
      <c r="J47" s="32">
        <f t="shared" si="15"/>
        <v>11666.4</v>
      </c>
      <c r="K47" s="32">
        <f t="shared" si="15"/>
        <v>20932.477999999999</v>
      </c>
      <c r="L47" s="32">
        <f t="shared" si="15"/>
        <v>23882</v>
      </c>
      <c r="M47" s="32">
        <f t="shared" si="15"/>
        <v>43281</v>
      </c>
      <c r="N47" s="32">
        <f t="shared" si="15"/>
        <v>14533.584416621001</v>
      </c>
      <c r="O47" s="32">
        <f t="shared" si="15"/>
        <v>14849.4</v>
      </c>
      <c r="P47" s="32">
        <f t="shared" si="15"/>
        <v>26508</v>
      </c>
      <c r="Q47" s="32">
        <f t="shared" si="15"/>
        <v>107894</v>
      </c>
      <c r="R47" s="32">
        <f t="shared" si="15"/>
        <v>249401.70323788564</v>
      </c>
      <c r="S47" s="32">
        <f t="shared" si="15"/>
        <v>50924</v>
      </c>
      <c r="T47" s="32">
        <f>SUM(T48:T52)</f>
        <v>28369.040000000001</v>
      </c>
      <c r="U47" s="32">
        <f t="shared" ref="U47" si="16">SUM(U48:U52)</f>
        <v>82418.19</v>
      </c>
      <c r="V47" s="32">
        <f t="shared" ref="V47:W47" si="17">SUM(V48:V52)</f>
        <v>52457.641999999993</v>
      </c>
      <c r="W47" s="32">
        <f t="shared" si="17"/>
        <v>29165.041999999998</v>
      </c>
    </row>
    <row r="48" spans="2:23" x14ac:dyDescent="0.45">
      <c r="B48" s="22" t="s">
        <v>53</v>
      </c>
      <c r="C48" s="23">
        <v>1669</v>
      </c>
      <c r="D48" s="23">
        <v>884</v>
      </c>
      <c r="E48" s="24">
        <v>610.18203000000005</v>
      </c>
      <c r="F48" s="24">
        <v>3229</v>
      </c>
      <c r="G48" s="24">
        <v>10940.994720000001</v>
      </c>
      <c r="H48" s="24">
        <v>15902.131569999998</v>
      </c>
      <c r="I48" s="24">
        <v>12334</v>
      </c>
      <c r="J48" s="24">
        <v>11666.4</v>
      </c>
      <c r="K48" s="25">
        <v>20932.477999999999</v>
      </c>
      <c r="L48" s="25">
        <v>23882</v>
      </c>
      <c r="M48" s="38">
        <v>17793</v>
      </c>
      <c r="N48" s="38">
        <v>14533.584416621001</v>
      </c>
      <c r="O48" s="38">
        <v>14849.4</v>
      </c>
      <c r="P48" s="38">
        <v>18920</v>
      </c>
      <c r="Q48" s="38">
        <v>23631</v>
      </c>
      <c r="R48" s="38">
        <v>30338.022079999999</v>
      </c>
      <c r="S48" s="38">
        <v>37229</v>
      </c>
      <c r="T48" s="38">
        <v>24318.04</v>
      </c>
      <c r="U48" s="38">
        <v>25624.240000000002</v>
      </c>
      <c r="V48" s="38">
        <v>12037.545</v>
      </c>
      <c r="W48" s="38">
        <v>11057.562</v>
      </c>
    </row>
    <row r="49" spans="2:23" x14ac:dyDescent="0.45">
      <c r="B49" s="22" t="s">
        <v>54</v>
      </c>
      <c r="C49" s="23">
        <v>208.00000000000003</v>
      </c>
      <c r="D49" s="23">
        <v>0</v>
      </c>
      <c r="E49" s="24">
        <v>0</v>
      </c>
      <c r="F49" s="24">
        <v>42182</v>
      </c>
      <c r="G49" s="24">
        <v>16094.734576007921</v>
      </c>
      <c r="H49" s="24">
        <v>3204.2412600000021</v>
      </c>
      <c r="I49" s="24">
        <v>0</v>
      </c>
      <c r="J49" s="24">
        <v>0</v>
      </c>
      <c r="K49" s="38">
        <v>0</v>
      </c>
      <c r="L49" s="38">
        <v>0</v>
      </c>
      <c r="M49" s="38">
        <v>25488</v>
      </c>
      <c r="N49" s="38">
        <v>0</v>
      </c>
      <c r="O49" s="38">
        <v>0</v>
      </c>
      <c r="P49" s="38">
        <v>0</v>
      </c>
      <c r="Q49" s="38">
        <v>84224</v>
      </c>
      <c r="R49" s="38">
        <v>218923.44315788563</v>
      </c>
      <c r="S49" s="38">
        <v>12065</v>
      </c>
      <c r="T49" s="38">
        <v>0</v>
      </c>
      <c r="U49" s="38">
        <v>56493.09</v>
      </c>
      <c r="V49" s="38">
        <v>40418.703999999998</v>
      </c>
      <c r="W49" s="38">
        <v>17972.61</v>
      </c>
    </row>
    <row r="50" spans="2:23" ht="16.2" customHeight="1" x14ac:dyDescent="0.45">
      <c r="B50" s="22" t="s">
        <v>55</v>
      </c>
      <c r="C50" s="45">
        <v>0</v>
      </c>
      <c r="D50" s="45">
        <v>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8">
        <v>0</v>
      </c>
      <c r="P50" s="38">
        <v>7367</v>
      </c>
      <c r="Q50" s="38">
        <v>0</v>
      </c>
      <c r="R50" s="38">
        <v>0</v>
      </c>
      <c r="S50" s="38">
        <v>1365</v>
      </c>
      <c r="T50" s="38">
        <v>4051</v>
      </c>
      <c r="U50" s="38">
        <v>0</v>
      </c>
      <c r="V50" s="38">
        <v>0</v>
      </c>
      <c r="W50" s="38">
        <v>0</v>
      </c>
    </row>
    <row r="51" spans="2:23" x14ac:dyDescent="0.45">
      <c r="B51" s="22" t="s">
        <v>56</v>
      </c>
      <c r="C51" s="45">
        <v>0</v>
      </c>
      <c r="D51" s="45">
        <v>0</v>
      </c>
      <c r="E51" s="38">
        <v>0</v>
      </c>
      <c r="F51" s="38">
        <v>0</v>
      </c>
      <c r="G51" s="38">
        <v>0</v>
      </c>
      <c r="H51" s="38">
        <v>0</v>
      </c>
      <c r="I51" s="38">
        <v>0</v>
      </c>
      <c r="J51" s="38">
        <v>0</v>
      </c>
      <c r="K51" s="38">
        <v>0</v>
      </c>
      <c r="L51" s="38">
        <v>0</v>
      </c>
      <c r="M51" s="38">
        <v>0</v>
      </c>
      <c r="N51" s="38">
        <v>0</v>
      </c>
      <c r="O51" s="38">
        <v>0</v>
      </c>
      <c r="P51" s="38">
        <v>221</v>
      </c>
      <c r="Q51" s="38">
        <v>39</v>
      </c>
      <c r="R51" s="38">
        <v>140.238</v>
      </c>
      <c r="S51" s="38">
        <v>265</v>
      </c>
      <c r="T51" s="38">
        <v>0</v>
      </c>
      <c r="U51" s="38">
        <v>300.86</v>
      </c>
      <c r="V51" s="38">
        <v>1.393</v>
      </c>
      <c r="W51" s="38">
        <v>134.87</v>
      </c>
    </row>
    <row r="52" spans="2:23" ht="16.2" hidden="1" customHeight="1" x14ac:dyDescent="0.45">
      <c r="B52" s="22"/>
      <c r="C52" s="45"/>
      <c r="D52" s="45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</row>
    <row r="53" spans="2:23" x14ac:dyDescent="0.45">
      <c r="B53" s="29" t="s">
        <v>57</v>
      </c>
      <c r="C53" s="44">
        <f t="shared" ref="C53:Q53" si="18">SUM(C54:C65)</f>
        <v>-3268</v>
      </c>
      <c r="D53" s="44">
        <f t="shared" si="18"/>
        <v>-11905</v>
      </c>
      <c r="E53" s="32">
        <f t="shared" si="18"/>
        <v>-4770.9974899999997</v>
      </c>
      <c r="F53" s="32">
        <f t="shared" si="18"/>
        <v>-17669</v>
      </c>
      <c r="G53" s="32">
        <f t="shared" si="18"/>
        <v>-10491.581414500013</v>
      </c>
      <c r="H53" s="32">
        <f t="shared" si="18"/>
        <v>-59310.061595699975</v>
      </c>
      <c r="I53" s="32">
        <f t="shared" si="18"/>
        <v>-57521</v>
      </c>
      <c r="J53" s="32">
        <f t="shared" si="18"/>
        <v>-111269</v>
      </c>
      <c r="K53" s="32">
        <f t="shared" si="18"/>
        <v>-315355.18</v>
      </c>
      <c r="L53" s="32">
        <f t="shared" si="18"/>
        <v>-173103</v>
      </c>
      <c r="M53" s="32">
        <f t="shared" si="18"/>
        <v>-104150</v>
      </c>
      <c r="N53" s="32">
        <f t="shared" si="18"/>
        <v>-85017.600000000006</v>
      </c>
      <c r="O53" s="32">
        <f t="shared" si="18"/>
        <v>-128131.29999999999</v>
      </c>
      <c r="P53" s="32">
        <f t="shared" si="18"/>
        <v>-319884.40000000002</v>
      </c>
      <c r="Q53" s="32">
        <f t="shared" si="18"/>
        <v>-220071</v>
      </c>
      <c r="R53" s="32">
        <f>SUM(R54:R65)</f>
        <v>-70493.247780000005</v>
      </c>
      <c r="S53" s="32">
        <f t="shared" ref="S53" si="19">SUM(S54:S65)</f>
        <v>-61090.400000000001</v>
      </c>
      <c r="T53" s="32">
        <f>SUM(T54:T65)</f>
        <v>-117658.274</v>
      </c>
      <c r="U53" s="32">
        <f t="shared" ref="U53" si="20">SUM(U54:U65)</f>
        <v>-60431.368999999999</v>
      </c>
      <c r="V53" s="32">
        <f t="shared" ref="V53:W53" si="21">SUM(V54:V65)</f>
        <v>-29530.795999999998</v>
      </c>
      <c r="W53" s="32">
        <f t="shared" si="21"/>
        <v>-29074.150999999998</v>
      </c>
    </row>
    <row r="54" spans="2:23" ht="16.2" hidden="1" customHeight="1" x14ac:dyDescent="0.45">
      <c r="B54" s="22" t="s">
        <v>58</v>
      </c>
      <c r="C54" s="23">
        <v>-2476</v>
      </c>
      <c r="D54" s="23">
        <v>-8937</v>
      </c>
      <c r="E54" s="24">
        <v>-3235.0000000000005</v>
      </c>
      <c r="F54" s="24">
        <v>-6053</v>
      </c>
      <c r="G54" s="24">
        <v>-7404.5814145000131</v>
      </c>
      <c r="H54" s="24">
        <v>-7681.3082856999781</v>
      </c>
      <c r="I54" s="24">
        <v>-8903</v>
      </c>
      <c r="J54" s="24">
        <v>-5245</v>
      </c>
      <c r="K54" s="38">
        <v>-28626.697</v>
      </c>
      <c r="L54" s="38">
        <v>-7972</v>
      </c>
      <c r="M54" s="38">
        <v>-27215</v>
      </c>
      <c r="N54" s="38">
        <v>0</v>
      </c>
      <c r="O54" s="38">
        <v>0</v>
      </c>
      <c r="P54" s="38">
        <v>0</v>
      </c>
      <c r="Q54" s="38">
        <v>0</v>
      </c>
      <c r="R54" s="38">
        <v>0</v>
      </c>
      <c r="S54" s="38">
        <v>0</v>
      </c>
      <c r="T54" s="38">
        <v>0</v>
      </c>
      <c r="U54" s="38">
        <v>0</v>
      </c>
      <c r="V54" s="38">
        <v>0</v>
      </c>
      <c r="W54" s="38">
        <v>0</v>
      </c>
    </row>
    <row r="55" spans="2:23" ht="16.2" hidden="1" customHeight="1" x14ac:dyDescent="0.45">
      <c r="B55" s="22" t="s">
        <v>59</v>
      </c>
      <c r="C55" s="23">
        <v>0</v>
      </c>
      <c r="D55" s="23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38">
        <v>0</v>
      </c>
      <c r="L55" s="38">
        <v>0</v>
      </c>
      <c r="M55" s="38">
        <v>-23502</v>
      </c>
      <c r="N55" s="38">
        <v>-149</v>
      </c>
      <c r="O55" s="38">
        <v>-39.4</v>
      </c>
      <c r="P55" s="38">
        <v>0</v>
      </c>
      <c r="Q55" s="38">
        <v>0</v>
      </c>
      <c r="R55" s="38">
        <v>0</v>
      </c>
      <c r="S55" s="38">
        <v>0</v>
      </c>
      <c r="T55" s="38">
        <v>0</v>
      </c>
      <c r="U55" s="38">
        <v>0</v>
      </c>
      <c r="V55" s="38">
        <v>0</v>
      </c>
      <c r="W55" s="38">
        <v>0</v>
      </c>
    </row>
    <row r="56" spans="2:23" x14ac:dyDescent="0.45">
      <c r="B56" s="22" t="s">
        <v>60</v>
      </c>
      <c r="C56" s="38">
        <v>0</v>
      </c>
      <c r="D56" s="38">
        <v>0</v>
      </c>
      <c r="E56" s="38">
        <v>0</v>
      </c>
      <c r="F56" s="38">
        <v>0</v>
      </c>
      <c r="G56" s="38">
        <v>0</v>
      </c>
      <c r="H56" s="38">
        <v>0</v>
      </c>
      <c r="I56" s="38">
        <v>0</v>
      </c>
      <c r="J56" s="38">
        <v>0</v>
      </c>
      <c r="K56" s="38">
        <v>0</v>
      </c>
      <c r="L56" s="38">
        <v>0</v>
      </c>
      <c r="M56" s="38">
        <v>0</v>
      </c>
      <c r="N56" s="38">
        <v>0</v>
      </c>
      <c r="O56" s="38">
        <v>0</v>
      </c>
      <c r="P56" s="38">
        <v>0</v>
      </c>
      <c r="Q56" s="38">
        <v>0</v>
      </c>
      <c r="R56" s="38">
        <v>-535.24778000000003</v>
      </c>
      <c r="S56" s="38">
        <v>0</v>
      </c>
      <c r="T56" s="38">
        <v>-681</v>
      </c>
      <c r="U56" s="38">
        <v>0</v>
      </c>
      <c r="V56" s="38">
        <v>-400.625</v>
      </c>
      <c r="W56" s="38">
        <v>0</v>
      </c>
    </row>
    <row r="57" spans="2:23" hidden="1" x14ac:dyDescent="0.45">
      <c r="B57" s="22" t="s">
        <v>157</v>
      </c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>
        <v>0</v>
      </c>
      <c r="Q57" s="38">
        <v>0</v>
      </c>
      <c r="R57" s="38">
        <v>0</v>
      </c>
      <c r="S57" s="38">
        <v>0</v>
      </c>
      <c r="T57" s="38">
        <v>0</v>
      </c>
      <c r="U57" s="38">
        <v>0</v>
      </c>
      <c r="V57" s="38">
        <v>0</v>
      </c>
      <c r="W57" s="38">
        <v>0</v>
      </c>
    </row>
    <row r="58" spans="2:23" ht="16.2" hidden="1" customHeight="1" x14ac:dyDescent="0.45">
      <c r="B58" s="22" t="s">
        <v>61</v>
      </c>
      <c r="C58" s="23">
        <v>0</v>
      </c>
      <c r="D58" s="23">
        <v>0</v>
      </c>
      <c r="E58" s="24">
        <v>0</v>
      </c>
      <c r="F58" s="24">
        <v>0</v>
      </c>
      <c r="G58" s="24">
        <v>0</v>
      </c>
      <c r="H58" s="24">
        <v>-41177.710799999993</v>
      </c>
      <c r="I58" s="24">
        <v>0</v>
      </c>
      <c r="J58" s="24">
        <v>0</v>
      </c>
      <c r="K58" s="38">
        <v>0</v>
      </c>
      <c r="L58" s="38">
        <v>0</v>
      </c>
      <c r="M58" s="38">
        <v>0</v>
      </c>
      <c r="N58" s="38">
        <v>0</v>
      </c>
      <c r="O58" s="38">
        <v>0</v>
      </c>
      <c r="P58" s="38">
        <v>0</v>
      </c>
      <c r="Q58" s="38">
        <v>0</v>
      </c>
      <c r="R58" s="38">
        <v>0</v>
      </c>
      <c r="S58" s="38">
        <v>0</v>
      </c>
      <c r="T58" s="38">
        <v>0</v>
      </c>
      <c r="U58" s="38">
        <v>0</v>
      </c>
      <c r="V58" s="38">
        <v>0</v>
      </c>
      <c r="W58" s="38">
        <v>0</v>
      </c>
    </row>
    <row r="59" spans="2:23" ht="16.2" customHeight="1" x14ac:dyDescent="0.45">
      <c r="B59" s="22" t="s">
        <v>62</v>
      </c>
      <c r="C59" s="45">
        <v>0</v>
      </c>
      <c r="D59" s="45">
        <v>0</v>
      </c>
      <c r="E59" s="38">
        <v>0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38">
        <v>0</v>
      </c>
      <c r="L59" s="38">
        <v>0</v>
      </c>
      <c r="M59" s="38">
        <v>0</v>
      </c>
      <c r="N59" s="38">
        <v>0</v>
      </c>
      <c r="O59" s="38">
        <v>0</v>
      </c>
      <c r="P59" s="38">
        <v>-1225</v>
      </c>
      <c r="Q59" s="38">
        <v>-987</v>
      </c>
      <c r="R59" s="38">
        <v>0</v>
      </c>
      <c r="S59" s="38">
        <v>0</v>
      </c>
      <c r="T59" s="38">
        <v>-2543.7739999999999</v>
      </c>
      <c r="U59" s="38">
        <v>-2835.13</v>
      </c>
      <c r="V59" s="38">
        <v>0</v>
      </c>
      <c r="W59" s="38">
        <v>-1505.1379999999999</v>
      </c>
    </row>
    <row r="60" spans="2:23" ht="16.2" customHeight="1" x14ac:dyDescent="0.45">
      <c r="B60" s="22" t="s">
        <v>63</v>
      </c>
      <c r="C60" s="45">
        <v>0</v>
      </c>
      <c r="D60" s="45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8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38">
        <v>-1927</v>
      </c>
      <c r="R60" s="38">
        <v>-5762</v>
      </c>
      <c r="S60" s="38">
        <v>0</v>
      </c>
      <c r="T60" s="38">
        <v>0</v>
      </c>
      <c r="U60" s="38">
        <v>0</v>
      </c>
      <c r="V60" s="38">
        <v>0</v>
      </c>
      <c r="W60" s="38">
        <v>0</v>
      </c>
    </row>
    <row r="61" spans="2:23" x14ac:dyDescent="0.45">
      <c r="B61" s="22" t="s">
        <v>64</v>
      </c>
      <c r="C61" s="23">
        <v>0</v>
      </c>
      <c r="D61" s="23">
        <v>-1799.9999999999998</v>
      </c>
      <c r="E61" s="24">
        <v>-10.602559999998746</v>
      </c>
      <c r="F61" s="24">
        <v>0</v>
      </c>
      <c r="G61" s="39">
        <v>0</v>
      </c>
      <c r="H61" s="24">
        <v>0</v>
      </c>
      <c r="I61" s="24">
        <v>-34367</v>
      </c>
      <c r="J61" s="24">
        <v>-61133</v>
      </c>
      <c r="K61" s="38">
        <v>-226837.34</v>
      </c>
      <c r="L61" s="38">
        <v>-112309</v>
      </c>
      <c r="M61" s="38">
        <v>0</v>
      </c>
      <c r="N61" s="38">
        <v>-37516.9</v>
      </c>
      <c r="O61" s="38">
        <v>-85248.5</v>
      </c>
      <c r="P61" s="38">
        <v>-191901.4</v>
      </c>
      <c r="Q61" s="38">
        <v>0</v>
      </c>
      <c r="R61" s="38">
        <v>0</v>
      </c>
      <c r="S61" s="38">
        <v>0</v>
      </c>
      <c r="T61" s="38">
        <v>-55668.5</v>
      </c>
      <c r="U61" s="38">
        <v>0</v>
      </c>
      <c r="V61" s="38">
        <v>0</v>
      </c>
      <c r="W61" s="38">
        <v>0</v>
      </c>
    </row>
    <row r="62" spans="2:23" x14ac:dyDescent="0.45">
      <c r="B62" s="22" t="s">
        <v>65</v>
      </c>
      <c r="C62" s="23">
        <v>-791.99999999999989</v>
      </c>
      <c r="D62" s="23">
        <v>-1168</v>
      </c>
      <c r="E62" s="24">
        <v>-1525.3949299999999</v>
      </c>
      <c r="F62" s="24">
        <v>-11616</v>
      </c>
      <c r="G62" s="24">
        <v>-40</v>
      </c>
      <c r="H62" s="24">
        <v>-10436.042510000008</v>
      </c>
      <c r="I62" s="24">
        <v>-14251</v>
      </c>
      <c r="J62" s="24">
        <v>-44891</v>
      </c>
      <c r="K62" s="38">
        <v>-59891.142999999996</v>
      </c>
      <c r="L62" s="38">
        <v>-52822</v>
      </c>
      <c r="M62" s="38">
        <v>-53433</v>
      </c>
      <c r="N62" s="38">
        <v>-47351.7</v>
      </c>
      <c r="O62" s="38">
        <v>-42843.4</v>
      </c>
      <c r="P62" s="38">
        <v>-126758</v>
      </c>
      <c r="Q62" s="38">
        <v>-101423</v>
      </c>
      <c r="R62" s="38">
        <v>-64196</v>
      </c>
      <c r="S62" s="38">
        <v>-61090.400000000001</v>
      </c>
      <c r="T62" s="38">
        <v>-58765</v>
      </c>
      <c r="U62" s="38">
        <v>-57596.239000000001</v>
      </c>
      <c r="V62" s="38">
        <v>-29130.170999999998</v>
      </c>
      <c r="W62" s="38">
        <v>-27569.012999999999</v>
      </c>
    </row>
    <row r="63" spans="2:23" ht="16.2" customHeight="1" x14ac:dyDescent="0.45">
      <c r="B63" s="22" t="s">
        <v>66</v>
      </c>
      <c r="C63" s="45">
        <v>0</v>
      </c>
      <c r="D63" s="45">
        <v>0</v>
      </c>
      <c r="E63" s="38">
        <v>0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38">
        <v>0</v>
      </c>
      <c r="L63" s="38">
        <v>0</v>
      </c>
      <c r="M63" s="38">
        <v>0</v>
      </c>
      <c r="N63" s="38">
        <v>0</v>
      </c>
      <c r="O63" s="38">
        <v>0</v>
      </c>
      <c r="P63" s="38">
        <v>0</v>
      </c>
      <c r="Q63" s="38">
        <v>-115734</v>
      </c>
      <c r="R63" s="38">
        <v>0</v>
      </c>
      <c r="S63" s="38">
        <v>0</v>
      </c>
      <c r="T63" s="38">
        <v>0</v>
      </c>
      <c r="U63" s="38">
        <v>0</v>
      </c>
      <c r="V63" s="38">
        <v>0</v>
      </c>
      <c r="W63" s="38">
        <v>0</v>
      </c>
    </row>
    <row r="64" spans="2:23" ht="16.2" hidden="1" customHeight="1" x14ac:dyDescent="0.45">
      <c r="B64" s="22" t="s">
        <v>67</v>
      </c>
      <c r="C64" s="23">
        <v>0</v>
      </c>
      <c r="D64" s="23">
        <v>0</v>
      </c>
      <c r="E64" s="24">
        <v>0</v>
      </c>
      <c r="F64" s="24">
        <v>0</v>
      </c>
      <c r="G64" s="24">
        <v>-3047</v>
      </c>
      <c r="H64" s="24">
        <v>0</v>
      </c>
      <c r="I64" s="24">
        <v>0</v>
      </c>
      <c r="J64" s="24">
        <v>0</v>
      </c>
      <c r="K64" s="38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38">
        <v>0</v>
      </c>
      <c r="R64" s="38">
        <v>0</v>
      </c>
      <c r="S64" s="38">
        <v>0</v>
      </c>
      <c r="T64" s="38">
        <v>0</v>
      </c>
      <c r="U64" s="38">
        <v>0</v>
      </c>
      <c r="V64" s="38">
        <v>0</v>
      </c>
      <c r="W64" s="38">
        <v>0</v>
      </c>
    </row>
    <row r="65" spans="1:23" ht="16.2" hidden="1" customHeight="1" x14ac:dyDescent="0.45">
      <c r="B65" s="22" t="s">
        <v>68</v>
      </c>
      <c r="C65" s="23">
        <v>0</v>
      </c>
      <c r="D65" s="23">
        <v>0</v>
      </c>
      <c r="E65" s="24">
        <v>0</v>
      </c>
      <c r="F65" s="24">
        <v>0</v>
      </c>
      <c r="G65" s="24">
        <v>0</v>
      </c>
      <c r="H65" s="24">
        <v>-15</v>
      </c>
      <c r="I65" s="24">
        <v>0</v>
      </c>
      <c r="J65" s="24">
        <v>0</v>
      </c>
      <c r="K65" s="38">
        <v>0</v>
      </c>
      <c r="L65" s="38">
        <v>0</v>
      </c>
      <c r="M65" s="38">
        <v>0</v>
      </c>
      <c r="N65" s="38">
        <v>0</v>
      </c>
      <c r="O65" s="38">
        <v>0</v>
      </c>
      <c r="P65" s="38">
        <v>0</v>
      </c>
      <c r="Q65" s="38">
        <v>0</v>
      </c>
      <c r="R65" s="38">
        <v>0</v>
      </c>
      <c r="S65" s="38">
        <v>0</v>
      </c>
      <c r="T65" s="38">
        <v>0</v>
      </c>
      <c r="U65" s="38">
        <v>0</v>
      </c>
      <c r="V65" s="38">
        <v>0</v>
      </c>
      <c r="W65" s="38">
        <v>0</v>
      </c>
    </row>
    <row r="66" spans="1:23" x14ac:dyDescent="0.45">
      <c r="B66" s="29" t="s">
        <v>141</v>
      </c>
      <c r="C66" s="32">
        <v>0</v>
      </c>
      <c r="D66" s="32">
        <v>0</v>
      </c>
      <c r="E66" s="32">
        <v>0</v>
      </c>
      <c r="F66" s="32">
        <v>0</v>
      </c>
      <c r="G66" s="32">
        <v>0</v>
      </c>
      <c r="H66" s="32">
        <v>0</v>
      </c>
      <c r="I66" s="32">
        <v>0</v>
      </c>
      <c r="J66" s="32">
        <v>0</v>
      </c>
      <c r="K66" s="32">
        <v>0</v>
      </c>
      <c r="L66" s="32">
        <v>0</v>
      </c>
      <c r="M66" s="32">
        <v>0</v>
      </c>
      <c r="N66" s="32">
        <v>0</v>
      </c>
      <c r="O66" s="32">
        <v>0</v>
      </c>
      <c r="P66" s="32">
        <v>0</v>
      </c>
      <c r="Q66" s="32">
        <v>0</v>
      </c>
      <c r="R66" s="32">
        <v>0</v>
      </c>
      <c r="S66" s="32">
        <v>0</v>
      </c>
      <c r="T66" s="32">
        <v>15738</v>
      </c>
      <c r="U66" s="32">
        <v>11381.57</v>
      </c>
      <c r="V66" s="32">
        <v>6426.9412110113599</v>
      </c>
      <c r="W66" s="32">
        <v>4304.0479999999998</v>
      </c>
    </row>
    <row r="67" spans="1:23" x14ac:dyDescent="0.45">
      <c r="B67" s="22"/>
      <c r="C67" s="23"/>
      <c r="D67" s="23"/>
      <c r="E67" s="24"/>
      <c r="F67" s="24"/>
      <c r="G67" s="24"/>
      <c r="H67" s="24"/>
      <c r="I67" s="24"/>
      <c r="J67" s="24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</row>
    <row r="68" spans="1:23" x14ac:dyDescent="0.45">
      <c r="B68" s="29" t="s">
        <v>69</v>
      </c>
      <c r="C68" s="32">
        <f t="shared" ref="C68:U68" si="22">SUM(C46,C47,C53)+C66</f>
        <v>66</v>
      </c>
      <c r="D68" s="32">
        <f t="shared" si="22"/>
        <v>27282</v>
      </c>
      <c r="E68" s="32">
        <f t="shared" si="22"/>
        <v>8841.7227000000403</v>
      </c>
      <c r="F68" s="32">
        <f t="shared" si="22"/>
        <v>93236.514179999911</v>
      </c>
      <c r="G68" s="32">
        <f t="shared" si="22"/>
        <v>168817.1478815079</v>
      </c>
      <c r="H68" s="32">
        <f t="shared" si="22"/>
        <v>93594.402117603982</v>
      </c>
      <c r="I68" s="32">
        <f t="shared" si="22"/>
        <v>66363.986942100048</v>
      </c>
      <c r="J68" s="32">
        <f t="shared" si="22"/>
        <v>40847.800000000017</v>
      </c>
      <c r="K68" s="32">
        <f t="shared" si="22"/>
        <v>-81104.371819999942</v>
      </c>
      <c r="L68" s="32">
        <f t="shared" si="22"/>
        <v>20734.749334818887</v>
      </c>
      <c r="M68" s="32">
        <f t="shared" si="22"/>
        <v>-354100.06793545006</v>
      </c>
      <c r="N68" s="32">
        <f t="shared" si="22"/>
        <v>-716539.01609475608</v>
      </c>
      <c r="O68" s="32">
        <f t="shared" si="22"/>
        <v>-5585.5873416480026</v>
      </c>
      <c r="P68" s="32">
        <f t="shared" si="22"/>
        <v>-164643.74114134916</v>
      </c>
      <c r="Q68" s="32">
        <f t="shared" si="22"/>
        <v>52710.997366354568</v>
      </c>
      <c r="R68" s="32">
        <f t="shared" si="22"/>
        <v>396680.99505137361</v>
      </c>
      <c r="S68" s="32">
        <f t="shared" si="22"/>
        <v>86776.118957302155</v>
      </c>
      <c r="T68" s="32">
        <f t="shared" si="22"/>
        <v>68184.292999999976</v>
      </c>
      <c r="U68" s="32">
        <f t="shared" si="22"/>
        <v>152726.76099999988</v>
      </c>
      <c r="V68" s="32">
        <f>SUM(V46,V47,V53)+V66</f>
        <v>64699.545211011311</v>
      </c>
      <c r="W68" s="32">
        <f>SUM(W46,W47,W53)+W66</f>
        <v>103942.43400000001</v>
      </c>
    </row>
    <row r="69" spans="1:23" x14ac:dyDescent="0.45">
      <c r="B69" s="29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</row>
    <row r="70" spans="1:23" hidden="1" x14ac:dyDescent="0.45">
      <c r="B70" s="29" t="s">
        <v>70</v>
      </c>
      <c r="C70" s="32">
        <f>SUM(C71:C72)</f>
        <v>39118</v>
      </c>
      <c r="D70" s="32">
        <f t="shared" ref="D70:U70" si="23">SUM(D71:D72)</f>
        <v>8781</v>
      </c>
      <c r="E70" s="32">
        <f t="shared" si="23"/>
        <v>6965.9999999999991</v>
      </c>
      <c r="F70" s="32">
        <f t="shared" si="23"/>
        <v>8296</v>
      </c>
      <c r="G70" s="32">
        <f t="shared" si="23"/>
        <v>5596</v>
      </c>
      <c r="H70" s="32">
        <f t="shared" si="23"/>
        <v>3623</v>
      </c>
      <c r="I70" s="32">
        <f t="shared" si="23"/>
        <v>-1134</v>
      </c>
      <c r="J70" s="32">
        <f t="shared" si="23"/>
        <v>-1562</v>
      </c>
      <c r="K70" s="32">
        <f t="shared" si="23"/>
        <v>15607</v>
      </c>
      <c r="L70" s="32">
        <f t="shared" si="23"/>
        <v>44391</v>
      </c>
      <c r="M70" s="32">
        <f t="shared" si="23"/>
        <v>0</v>
      </c>
      <c r="N70" s="32">
        <f t="shared" si="23"/>
        <v>0</v>
      </c>
      <c r="O70" s="32">
        <f t="shared" si="23"/>
        <v>0</v>
      </c>
      <c r="P70" s="32">
        <f t="shared" si="23"/>
        <v>0</v>
      </c>
      <c r="Q70" s="32">
        <f t="shared" si="23"/>
        <v>0</v>
      </c>
      <c r="R70" s="32">
        <f t="shared" si="23"/>
        <v>0</v>
      </c>
      <c r="S70" s="32">
        <f t="shared" si="23"/>
        <v>0</v>
      </c>
      <c r="T70" s="32">
        <f t="shared" si="23"/>
        <v>0</v>
      </c>
      <c r="U70" s="32">
        <f t="shared" si="23"/>
        <v>0</v>
      </c>
      <c r="V70" s="32">
        <f t="shared" ref="V70:W70" si="24">SUM(V71:V72)</f>
        <v>0</v>
      </c>
      <c r="W70" s="32">
        <f t="shared" si="24"/>
        <v>0</v>
      </c>
    </row>
    <row r="71" spans="1:23" ht="14.4" hidden="1" customHeight="1" x14ac:dyDescent="0.45">
      <c r="B71" s="22" t="s">
        <v>71</v>
      </c>
      <c r="C71" s="45">
        <v>39118</v>
      </c>
      <c r="D71" s="45">
        <v>8781</v>
      </c>
      <c r="E71" s="38">
        <v>6965.9999999999991</v>
      </c>
      <c r="F71" s="38">
        <v>8296</v>
      </c>
      <c r="G71" s="38">
        <v>5596</v>
      </c>
      <c r="H71" s="38">
        <v>3623</v>
      </c>
      <c r="I71" s="38">
        <v>-1134</v>
      </c>
      <c r="J71" s="38">
        <v>-1562</v>
      </c>
      <c r="K71" s="38">
        <v>15607</v>
      </c>
      <c r="L71" s="38">
        <v>44391</v>
      </c>
      <c r="M71" s="38">
        <v>0</v>
      </c>
      <c r="N71" s="38">
        <v>0</v>
      </c>
      <c r="O71" s="38">
        <v>0</v>
      </c>
      <c r="P71" s="38">
        <v>0</v>
      </c>
      <c r="Q71" s="38">
        <v>0</v>
      </c>
      <c r="R71" s="38">
        <v>0</v>
      </c>
      <c r="S71" s="38">
        <v>0</v>
      </c>
      <c r="T71" s="38">
        <v>0</v>
      </c>
      <c r="U71" s="38">
        <v>0</v>
      </c>
      <c r="V71" s="38">
        <v>0</v>
      </c>
      <c r="W71" s="38">
        <v>0</v>
      </c>
    </row>
    <row r="72" spans="1:23" hidden="1" x14ac:dyDescent="0.45">
      <c r="B72" s="22"/>
      <c r="C72" s="23"/>
      <c r="D72" s="23"/>
      <c r="E72" s="24"/>
      <c r="F72" s="24"/>
      <c r="G72" s="24"/>
      <c r="H72" s="24"/>
      <c r="I72" s="24"/>
      <c r="J72" s="24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</row>
    <row r="73" spans="1:23" x14ac:dyDescent="0.45">
      <c r="B73" s="29" t="s">
        <v>152</v>
      </c>
      <c r="C73" s="32">
        <f t="shared" ref="C73:U73" si="25">SUM(C46,C47,C53)+C66+C70</f>
        <v>39184</v>
      </c>
      <c r="D73" s="32">
        <f t="shared" si="25"/>
        <v>36063</v>
      </c>
      <c r="E73" s="32">
        <f t="shared" si="25"/>
        <v>15807.722700000038</v>
      </c>
      <c r="F73" s="32">
        <f t="shared" si="25"/>
        <v>101532.51417999991</v>
      </c>
      <c r="G73" s="32">
        <f t="shared" si="25"/>
        <v>174413.1478815079</v>
      </c>
      <c r="H73" s="32">
        <f t="shared" si="25"/>
        <v>97217.402117603982</v>
      </c>
      <c r="I73" s="32">
        <f t="shared" si="25"/>
        <v>65229.986942100048</v>
      </c>
      <c r="J73" s="32">
        <f t="shared" si="25"/>
        <v>39285.800000000017</v>
      </c>
      <c r="K73" s="32">
        <f t="shared" si="25"/>
        <v>-65497.371819999942</v>
      </c>
      <c r="L73" s="32">
        <f t="shared" si="25"/>
        <v>65125.749334818887</v>
      </c>
      <c r="M73" s="32">
        <f t="shared" si="25"/>
        <v>-354100.06793545006</v>
      </c>
      <c r="N73" s="32">
        <f t="shared" si="25"/>
        <v>-716539.01609475608</v>
      </c>
      <c r="O73" s="32">
        <f t="shared" si="25"/>
        <v>-5585.5873416480026</v>
      </c>
      <c r="P73" s="32">
        <f t="shared" si="25"/>
        <v>-164643.74114134916</v>
      </c>
      <c r="Q73" s="32">
        <f t="shared" si="25"/>
        <v>52710.997366354568</v>
      </c>
      <c r="R73" s="32">
        <f t="shared" si="25"/>
        <v>396680.99505137361</v>
      </c>
      <c r="S73" s="32">
        <f t="shared" si="25"/>
        <v>86776.118957302155</v>
      </c>
      <c r="T73" s="32">
        <f t="shared" si="25"/>
        <v>68184.292999999976</v>
      </c>
      <c r="U73" s="32">
        <f t="shared" si="25"/>
        <v>152726.76099999988</v>
      </c>
      <c r="V73" s="32">
        <f>SUM(V46,V47,V53)+V66+V70</f>
        <v>64699.545211011311</v>
      </c>
      <c r="W73" s="32">
        <f>SUM(W46,W47,W53)+W66+W70</f>
        <v>103942.43400000001</v>
      </c>
    </row>
    <row r="74" spans="1:23" x14ac:dyDescent="0.45">
      <c r="B74" s="46" t="s">
        <v>72</v>
      </c>
      <c r="C74" s="47"/>
      <c r="D74" s="47" t="e">
        <f>#REF!/D73</f>
        <v>#REF!</v>
      </c>
      <c r="E74" s="48" t="e">
        <f>#REF!/E73</f>
        <v>#REF!</v>
      </c>
      <c r="F74" s="48" t="e">
        <f>#REF!/F73</f>
        <v>#REF!</v>
      </c>
      <c r="G74" s="48" t="e">
        <f>#REF!/G73</f>
        <v>#REF!</v>
      </c>
      <c r="H74" s="48" t="e">
        <f>#REF!/H73</f>
        <v>#REF!</v>
      </c>
      <c r="I74" s="48" t="e">
        <f>#REF!/I73</f>
        <v>#REF!</v>
      </c>
      <c r="J74" s="48"/>
      <c r="K74" s="49"/>
      <c r="L74" s="49"/>
      <c r="M74" s="50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spans="1:23" x14ac:dyDescent="0.45">
      <c r="B75" s="29" t="s">
        <v>73</v>
      </c>
      <c r="C75" s="32">
        <f t="shared" ref="C75:U75" si="26">C46-C28-C34+C66-C26</f>
        <v>108115</v>
      </c>
      <c r="D75" s="32">
        <f t="shared" si="26"/>
        <v>137188</v>
      </c>
      <c r="E75" s="32">
        <f t="shared" si="26"/>
        <v>109113.53816000004</v>
      </c>
      <c r="F75" s="32">
        <f t="shared" si="26"/>
        <v>164243.51417999991</v>
      </c>
      <c r="G75" s="32">
        <f t="shared" si="26"/>
        <v>244410</v>
      </c>
      <c r="H75" s="32">
        <f t="shared" si="26"/>
        <v>230880.09088330396</v>
      </c>
      <c r="I75" s="32">
        <f t="shared" si="26"/>
        <v>213477.98694210005</v>
      </c>
      <c r="J75" s="32">
        <f t="shared" si="26"/>
        <v>245708.40000000002</v>
      </c>
      <c r="K75" s="32">
        <f t="shared" si="26"/>
        <v>317734.78018000006</v>
      </c>
      <c r="L75" s="32">
        <f t="shared" si="26"/>
        <v>276223.15616669389</v>
      </c>
      <c r="M75" s="32">
        <f t="shared" si="26"/>
        <v>211202.6</v>
      </c>
      <c r="N75" s="32">
        <f t="shared" si="26"/>
        <v>171153.15702673688</v>
      </c>
      <c r="O75" s="32">
        <f t="shared" si="26"/>
        <v>222659.68019000007</v>
      </c>
      <c r="P75" s="32">
        <f t="shared" si="26"/>
        <v>218447.96347399976</v>
      </c>
      <c r="Q75" s="32">
        <f t="shared" si="26"/>
        <v>226075.65296358813</v>
      </c>
      <c r="R75" s="32">
        <f t="shared" si="26"/>
        <v>283517.38795513194</v>
      </c>
      <c r="S75" s="32">
        <f t="shared" si="26"/>
        <v>167821.71895730216</v>
      </c>
      <c r="T75" s="32">
        <f t="shared" si="26"/>
        <v>220575.74799999996</v>
      </c>
      <c r="U75" s="32">
        <f t="shared" si="26"/>
        <v>192013.89099999989</v>
      </c>
      <c r="V75" s="32">
        <f>V46-V28-V34+V66-V26</f>
        <v>74297.92621101132</v>
      </c>
      <c r="W75" s="32">
        <f>W46-W28-W34+W66-W26</f>
        <v>140605.54300000001</v>
      </c>
    </row>
    <row r="76" spans="1:23" x14ac:dyDescent="0.45">
      <c r="B76" s="51" t="s">
        <v>74</v>
      </c>
      <c r="C76" s="52">
        <f t="shared" ref="C76:U76" si="27">C75/SUM(C19)</f>
        <v>0.33216482429351801</v>
      </c>
      <c r="D76" s="52">
        <f t="shared" si="27"/>
        <v>0.40244303114219332</v>
      </c>
      <c r="E76" s="53">
        <f t="shared" si="27"/>
        <v>0.34222294255064395</v>
      </c>
      <c r="F76" s="53">
        <f t="shared" si="27"/>
        <v>0.40585368779288317</v>
      </c>
      <c r="G76" s="53">
        <f t="shared" si="27"/>
        <v>0.5119852862622204</v>
      </c>
      <c r="H76" s="53">
        <f t="shared" si="27"/>
        <v>0.49142348624322013</v>
      </c>
      <c r="I76" s="53">
        <f t="shared" si="27"/>
        <v>0.44488817034388511</v>
      </c>
      <c r="J76" s="54">
        <f t="shared" si="27"/>
        <v>0.48030259788494245</v>
      </c>
      <c r="K76" s="54">
        <f t="shared" si="27"/>
        <v>0.5528008459154089</v>
      </c>
      <c r="L76" s="54">
        <f t="shared" si="27"/>
        <v>0.62789120836578738</v>
      </c>
      <c r="M76" s="54">
        <f t="shared" si="27"/>
        <v>0.48604356434003027</v>
      </c>
      <c r="N76" s="54">
        <f t="shared" si="27"/>
        <v>0.40307894591503424</v>
      </c>
      <c r="O76" s="54">
        <f t="shared" si="27"/>
        <v>0.45344657401539279</v>
      </c>
      <c r="P76" s="54">
        <f t="shared" si="27"/>
        <v>0.44638595318857138</v>
      </c>
      <c r="Q76" s="54">
        <f t="shared" si="27"/>
        <v>0.41264634942227796</v>
      </c>
      <c r="R76" s="54">
        <f t="shared" si="27"/>
        <v>0.42016687481256243</v>
      </c>
      <c r="S76" s="54">
        <f t="shared" si="27"/>
        <v>0.26758426653467471</v>
      </c>
      <c r="T76" s="54">
        <f t="shared" si="27"/>
        <v>0.34021767144577281</v>
      </c>
      <c r="U76" s="54">
        <f t="shared" si="27"/>
        <v>0.31356630868982827</v>
      </c>
      <c r="V76" s="54">
        <f>V75/SUM(V19)</f>
        <v>0.25130229961521677</v>
      </c>
      <c r="W76" s="54">
        <f>W75/SUM(W19)</f>
        <v>0.45827850912037693</v>
      </c>
    </row>
    <row r="77" spans="1:23" x14ac:dyDescent="0.45">
      <c r="Q77" s="65"/>
      <c r="R77" s="65"/>
      <c r="S77" s="65"/>
      <c r="T77" s="65"/>
      <c r="U77" s="65"/>
      <c r="V77" s="65"/>
      <c r="W77" s="65"/>
    </row>
    <row r="78" spans="1:23" s="104" customFormat="1" x14ac:dyDescent="0.45">
      <c r="B78" s="105"/>
      <c r="Q78" s="106"/>
      <c r="R78" s="106"/>
      <c r="S78" s="106"/>
      <c r="T78" s="106"/>
      <c r="U78" s="106"/>
      <c r="V78" s="106"/>
      <c r="W78" s="106"/>
    </row>
    <row r="79" spans="1:23" x14ac:dyDescent="0.4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</row>
    <row r="80" spans="1:23" s="18" customFormat="1" x14ac:dyDescent="0.45">
      <c r="A80" s="13"/>
      <c r="B80" s="14" t="s">
        <v>75</v>
      </c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6"/>
      <c r="Q80" s="16"/>
      <c r="R80" s="16"/>
      <c r="S80" s="17"/>
      <c r="T80" s="17"/>
      <c r="U80" s="17"/>
      <c r="V80" s="17"/>
      <c r="W80" s="17"/>
    </row>
    <row r="81" spans="2:23" x14ac:dyDescent="0.45">
      <c r="B81" s="20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21"/>
      <c r="Q81" s="21"/>
      <c r="R81" s="21"/>
      <c r="S81" s="21"/>
      <c r="T81" s="21"/>
      <c r="U81" s="21"/>
      <c r="V81" s="21"/>
      <c r="W81" s="21"/>
    </row>
    <row r="82" spans="2:23" x14ac:dyDescent="0.45">
      <c r="B82" s="55" t="s">
        <v>76</v>
      </c>
      <c r="C82" s="56"/>
      <c r="D82" s="56"/>
      <c r="E82" s="57"/>
      <c r="F82" s="56"/>
      <c r="G82" s="40"/>
      <c r="H82" s="40"/>
      <c r="I82" s="40"/>
      <c r="J82" s="40"/>
      <c r="S82" s="65"/>
      <c r="T82" s="65"/>
      <c r="U82" s="65"/>
      <c r="V82" s="65"/>
      <c r="W82" s="65"/>
    </row>
    <row r="83" spans="2:23" x14ac:dyDescent="0.45">
      <c r="B83" s="55" t="s">
        <v>77</v>
      </c>
      <c r="C83" s="56"/>
      <c r="D83" s="58"/>
      <c r="E83" s="59"/>
      <c r="F83" s="58"/>
      <c r="G83" s="58"/>
      <c r="H83" s="58"/>
      <c r="I83" s="58"/>
      <c r="J83" s="58"/>
      <c r="Q83" s="65"/>
      <c r="R83" s="65"/>
      <c r="S83" s="65"/>
      <c r="T83" s="65"/>
      <c r="U83" s="65"/>
      <c r="V83" s="65"/>
      <c r="W83" s="65"/>
    </row>
    <row r="84" spans="2:23" x14ac:dyDescent="0.45">
      <c r="B84" s="60" t="s">
        <v>78</v>
      </c>
      <c r="C84" s="61">
        <v>1635190</v>
      </c>
      <c r="D84" s="61">
        <v>1635482</v>
      </c>
      <c r="E84" s="62">
        <v>1699940</v>
      </c>
      <c r="F84" s="62">
        <v>1725633</v>
      </c>
      <c r="G84" s="62">
        <v>1913195</v>
      </c>
      <c r="H84" s="62">
        <v>2197235</v>
      </c>
      <c r="I84" s="62">
        <v>2347187</v>
      </c>
      <c r="J84" s="62">
        <v>2378228</v>
      </c>
      <c r="K84" s="62">
        <v>2483393</v>
      </c>
      <c r="L84" s="62">
        <v>2623594</v>
      </c>
      <c r="M84" s="62">
        <v>2368379.8952146741</v>
      </c>
      <c r="N84" s="62">
        <v>1826590.5345387601</v>
      </c>
      <c r="O84" s="62">
        <v>1865352.0436143773</v>
      </c>
      <c r="P84" s="62">
        <v>1829561</v>
      </c>
      <c r="Q84" s="62">
        <v>1825474.4</v>
      </c>
      <c r="R84" s="62">
        <v>1831197.4142949274</v>
      </c>
      <c r="S84" s="62">
        <v>1921379</v>
      </c>
      <c r="T84" s="62">
        <v>1971747.9279304</v>
      </c>
      <c r="U84" s="62">
        <v>2063325.6177336602</v>
      </c>
      <c r="V84" s="62">
        <v>1992433.4240211158</v>
      </c>
      <c r="W84" s="62">
        <v>2057037</v>
      </c>
    </row>
    <row r="85" spans="2:23" ht="16.2" hidden="1" customHeight="1" x14ac:dyDescent="0.45">
      <c r="B85" s="60" t="s">
        <v>79</v>
      </c>
      <c r="C85" s="61">
        <v>0</v>
      </c>
      <c r="D85" s="61">
        <v>0</v>
      </c>
      <c r="E85" s="62">
        <v>0</v>
      </c>
      <c r="F85" s="62">
        <v>0</v>
      </c>
      <c r="G85" s="62">
        <v>0</v>
      </c>
      <c r="H85" s="62">
        <v>1557</v>
      </c>
      <c r="I85" s="62">
        <v>1557</v>
      </c>
      <c r="J85" s="62">
        <v>1557</v>
      </c>
      <c r="K85" s="62">
        <v>1094</v>
      </c>
      <c r="L85" s="62">
        <v>0</v>
      </c>
      <c r="M85" s="62">
        <v>0</v>
      </c>
      <c r="N85" s="62">
        <v>0</v>
      </c>
      <c r="O85" s="62">
        <v>0</v>
      </c>
      <c r="P85" s="62">
        <v>0</v>
      </c>
      <c r="Q85" s="62">
        <v>0</v>
      </c>
      <c r="R85" s="62">
        <v>0</v>
      </c>
      <c r="S85" s="62">
        <v>0</v>
      </c>
      <c r="T85" s="62">
        <v>0</v>
      </c>
      <c r="U85" s="62">
        <v>0</v>
      </c>
      <c r="V85" s="62">
        <v>0</v>
      </c>
      <c r="W85" s="62">
        <v>0</v>
      </c>
    </row>
    <row r="86" spans="2:23" ht="16.2" hidden="1" customHeight="1" x14ac:dyDescent="0.45">
      <c r="B86" s="60" t="s">
        <v>80</v>
      </c>
      <c r="C86" s="61">
        <v>13247</v>
      </c>
      <c r="D86" s="61">
        <v>13287</v>
      </c>
      <c r="E86" s="62">
        <v>9926</v>
      </c>
      <c r="F86" s="62">
        <v>9926</v>
      </c>
      <c r="G86" s="62">
        <v>6838</v>
      </c>
      <c r="H86" s="62">
        <v>0</v>
      </c>
      <c r="I86" s="62">
        <v>0</v>
      </c>
      <c r="J86" s="62">
        <v>0</v>
      </c>
      <c r="K86" s="62">
        <v>0</v>
      </c>
      <c r="L86" s="62">
        <v>0</v>
      </c>
      <c r="M86" s="62">
        <v>0</v>
      </c>
      <c r="N86" s="62">
        <v>0</v>
      </c>
      <c r="O86" s="62">
        <v>0</v>
      </c>
      <c r="P86" s="62">
        <v>0</v>
      </c>
      <c r="Q86" s="62">
        <v>0</v>
      </c>
      <c r="R86" s="62">
        <v>0</v>
      </c>
      <c r="S86" s="62">
        <v>0</v>
      </c>
      <c r="T86" s="62">
        <v>0</v>
      </c>
      <c r="U86" s="62">
        <v>0</v>
      </c>
      <c r="V86" s="62">
        <v>0</v>
      </c>
      <c r="W86" s="62">
        <v>0</v>
      </c>
    </row>
    <row r="87" spans="2:23" x14ac:dyDescent="0.45">
      <c r="B87" s="60" t="s">
        <v>81</v>
      </c>
      <c r="C87" s="61">
        <v>0</v>
      </c>
      <c r="D87" s="61">
        <v>0</v>
      </c>
      <c r="E87" s="62">
        <v>0</v>
      </c>
      <c r="F87" s="62">
        <v>0</v>
      </c>
      <c r="G87" s="62">
        <v>0</v>
      </c>
      <c r="H87" s="62">
        <v>0</v>
      </c>
      <c r="I87" s="62">
        <v>0</v>
      </c>
      <c r="J87" s="62">
        <v>0</v>
      </c>
      <c r="L87" s="62">
        <v>35717</v>
      </c>
      <c r="M87" s="62">
        <v>18113.438660137996</v>
      </c>
      <c r="N87" s="62">
        <v>20479.975326870499</v>
      </c>
      <c r="O87" s="62">
        <v>24133.20939</v>
      </c>
      <c r="P87" s="62">
        <v>30336.069660000001</v>
      </c>
      <c r="Q87" s="62">
        <v>31281.5</v>
      </c>
      <c r="R87" s="62">
        <v>0</v>
      </c>
      <c r="S87" s="62">
        <v>0</v>
      </c>
      <c r="T87" s="62">
        <v>0</v>
      </c>
      <c r="U87" s="62">
        <v>0</v>
      </c>
      <c r="V87" s="62">
        <v>0</v>
      </c>
      <c r="W87" s="62">
        <v>0</v>
      </c>
    </row>
    <row r="88" spans="2:23" ht="16.2" hidden="1" customHeight="1" x14ac:dyDescent="0.45">
      <c r="B88" s="60" t="s">
        <v>82</v>
      </c>
      <c r="C88" s="61">
        <v>0</v>
      </c>
      <c r="D88" s="61">
        <v>0</v>
      </c>
      <c r="E88" s="62">
        <v>0</v>
      </c>
      <c r="F88" s="62">
        <v>0</v>
      </c>
      <c r="G88" s="62">
        <v>0</v>
      </c>
      <c r="H88" s="62">
        <v>0</v>
      </c>
      <c r="I88" s="62">
        <v>46</v>
      </c>
      <c r="J88" s="62">
        <v>46</v>
      </c>
      <c r="K88" s="62">
        <v>46</v>
      </c>
      <c r="L88" s="62">
        <v>46</v>
      </c>
      <c r="M88" s="62">
        <v>46.145000000000003</v>
      </c>
      <c r="N88" s="62">
        <v>46.144979999935025</v>
      </c>
      <c r="O88" s="62">
        <v>46.145059999962108</v>
      </c>
      <c r="P88" s="62">
        <v>0</v>
      </c>
      <c r="Q88" s="62">
        <v>0</v>
      </c>
      <c r="R88" s="62">
        <v>0</v>
      </c>
      <c r="S88" s="62">
        <v>0</v>
      </c>
      <c r="T88" s="62">
        <v>0</v>
      </c>
      <c r="U88" s="62">
        <v>0</v>
      </c>
      <c r="V88" s="62">
        <v>0</v>
      </c>
      <c r="W88" s="62">
        <v>0</v>
      </c>
    </row>
    <row r="89" spans="2:23" x14ac:dyDescent="0.45">
      <c r="B89" s="60" t="s">
        <v>83</v>
      </c>
      <c r="C89" s="62">
        <v>9309</v>
      </c>
      <c r="D89" s="62">
        <v>14454</v>
      </c>
      <c r="E89" s="62">
        <v>12817</v>
      </c>
      <c r="F89" s="62">
        <v>136375</v>
      </c>
      <c r="G89" s="62">
        <v>276039</v>
      </c>
      <c r="H89" s="62">
        <v>280884</v>
      </c>
      <c r="I89" s="62">
        <v>180862</v>
      </c>
      <c r="J89" s="62">
        <v>170144</v>
      </c>
      <c r="K89" s="62">
        <v>147952</v>
      </c>
      <c r="L89" s="62">
        <v>147519</v>
      </c>
      <c r="M89" s="62">
        <v>123515.78819318797</v>
      </c>
      <c r="N89" s="62">
        <v>97478.985516604196</v>
      </c>
      <c r="O89" s="62">
        <v>93742.753666000019</v>
      </c>
      <c r="P89" s="62">
        <f>99084.855+46.145</f>
        <v>99131</v>
      </c>
      <c r="Q89" s="62">
        <v>130961.4</v>
      </c>
      <c r="R89" s="62">
        <v>181708.94651999997</v>
      </c>
      <c r="S89" s="62">
        <v>158909.52379000001</v>
      </c>
      <c r="T89" s="62">
        <v>46536.982124718001</v>
      </c>
      <c r="U89" s="62">
        <v>53626</v>
      </c>
      <c r="V89" s="62">
        <v>50706.437655909009</v>
      </c>
      <c r="W89" s="62">
        <v>57526</v>
      </c>
    </row>
    <row r="90" spans="2:23" x14ac:dyDescent="0.45">
      <c r="B90" s="60" t="s">
        <v>84</v>
      </c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>
        <v>47738</v>
      </c>
      <c r="S90" s="62">
        <v>53036.703968699549</v>
      </c>
      <c r="T90" s="62">
        <v>0</v>
      </c>
      <c r="U90" s="62">
        <v>0</v>
      </c>
      <c r="V90" s="62">
        <v>0</v>
      </c>
      <c r="W90" s="62">
        <v>0</v>
      </c>
    </row>
    <row r="91" spans="2:23" x14ac:dyDescent="0.45">
      <c r="B91" s="60" t="s">
        <v>153</v>
      </c>
      <c r="C91" s="62">
        <v>0</v>
      </c>
      <c r="D91" s="62">
        <v>0</v>
      </c>
      <c r="E91" s="62">
        <v>0</v>
      </c>
      <c r="F91" s="62">
        <v>0</v>
      </c>
      <c r="G91" s="62">
        <v>0</v>
      </c>
      <c r="H91" s="62">
        <v>0</v>
      </c>
      <c r="I91" s="62">
        <v>0</v>
      </c>
      <c r="J91" s="62">
        <v>0</v>
      </c>
      <c r="K91" s="62">
        <v>0</v>
      </c>
      <c r="L91" s="62">
        <v>0</v>
      </c>
      <c r="M91" s="62">
        <v>0</v>
      </c>
      <c r="N91" s="62">
        <v>0</v>
      </c>
      <c r="O91" s="62">
        <v>0</v>
      </c>
      <c r="P91" s="62">
        <v>0</v>
      </c>
      <c r="Q91" s="62">
        <v>0</v>
      </c>
      <c r="R91" s="62">
        <v>0</v>
      </c>
      <c r="S91" s="62">
        <v>27.007999999972526</v>
      </c>
      <c r="T91" s="62">
        <v>73606.59980869951</v>
      </c>
      <c r="U91" s="62">
        <v>75907.342691441911</v>
      </c>
      <c r="V91" s="62">
        <v>79956.173769710847</v>
      </c>
      <c r="W91" s="62">
        <v>78691</v>
      </c>
    </row>
    <row r="92" spans="2:23" ht="18.600000000000001" customHeight="1" x14ac:dyDescent="0.45">
      <c r="B92" s="63" t="s">
        <v>85</v>
      </c>
      <c r="C92" s="64">
        <f t="shared" ref="C92:S92" si="28">SUM(C84:C91)</f>
        <v>1657746</v>
      </c>
      <c r="D92" s="64">
        <f t="shared" si="28"/>
        <v>1663223</v>
      </c>
      <c r="E92" s="64">
        <f t="shared" si="28"/>
        <v>1722683</v>
      </c>
      <c r="F92" s="64">
        <f t="shared" si="28"/>
        <v>1871934</v>
      </c>
      <c r="G92" s="64">
        <f t="shared" si="28"/>
        <v>2196072</v>
      </c>
      <c r="H92" s="64">
        <f t="shared" si="28"/>
        <v>2479676</v>
      </c>
      <c r="I92" s="64">
        <f t="shared" si="28"/>
        <v>2529652</v>
      </c>
      <c r="J92" s="64">
        <f t="shared" si="28"/>
        <v>2549975</v>
      </c>
      <c r="K92" s="64">
        <f t="shared" si="28"/>
        <v>2632485</v>
      </c>
      <c r="L92" s="64">
        <f t="shared" si="28"/>
        <v>2806876</v>
      </c>
      <c r="M92" s="64">
        <f t="shared" si="28"/>
        <v>2510055.267068</v>
      </c>
      <c r="N92" s="64">
        <f t="shared" si="28"/>
        <v>1944595.6403622348</v>
      </c>
      <c r="O92" s="64">
        <f t="shared" si="28"/>
        <v>1983274.1517303772</v>
      </c>
      <c r="P92" s="64">
        <f t="shared" si="28"/>
        <v>1959028.06966</v>
      </c>
      <c r="Q92" s="64">
        <f t="shared" si="28"/>
        <v>1987717.2999999998</v>
      </c>
      <c r="R92" s="64">
        <f t="shared" si="28"/>
        <v>2060644.3608149274</v>
      </c>
      <c r="S92" s="64">
        <f t="shared" si="28"/>
        <v>2133352.2357586995</v>
      </c>
      <c r="T92" s="64">
        <f>SUM(T84:T91)</f>
        <v>2091891.5098638174</v>
      </c>
      <c r="U92" s="64">
        <f t="shared" ref="U92" si="29">SUM(U84:U91)</f>
        <v>2192858.9604251022</v>
      </c>
      <c r="V92" s="64">
        <f t="shared" ref="V92" si="30">SUM(V84:V91)</f>
        <v>2123096.0354467356</v>
      </c>
      <c r="W92" s="64">
        <f>SUM(W84:W91)</f>
        <v>2193254</v>
      </c>
    </row>
    <row r="93" spans="2:23" x14ac:dyDescent="0.45">
      <c r="B93" s="55" t="s">
        <v>86</v>
      </c>
      <c r="C93" s="61"/>
      <c r="D93" s="61"/>
      <c r="E93" s="62"/>
      <c r="F93" s="62"/>
      <c r="G93" s="61"/>
      <c r="H93" s="61"/>
      <c r="I93" s="61"/>
      <c r="J93" s="61"/>
    </row>
    <row r="94" spans="2:23" x14ac:dyDescent="0.45">
      <c r="B94" s="60" t="s">
        <v>87</v>
      </c>
      <c r="C94" s="61">
        <v>27858</v>
      </c>
      <c r="D94" s="61">
        <v>33734</v>
      </c>
      <c r="E94" s="62">
        <v>23725</v>
      </c>
      <c r="F94" s="62">
        <v>17992</v>
      </c>
      <c r="G94" s="62">
        <v>23737</v>
      </c>
      <c r="H94" s="62">
        <v>35571</v>
      </c>
      <c r="I94" s="62">
        <v>43059</v>
      </c>
      <c r="J94" s="62">
        <v>34008</v>
      </c>
      <c r="K94" s="62">
        <v>34768</v>
      </c>
      <c r="L94" s="62">
        <v>29752</v>
      </c>
      <c r="M94" s="62">
        <v>32806.654897412045</v>
      </c>
      <c r="N94" s="62">
        <v>32881.645526995781</v>
      </c>
      <c r="O94" s="62">
        <v>40224.400000000001</v>
      </c>
      <c r="P94" s="62">
        <v>38399</v>
      </c>
      <c r="Q94" s="62">
        <v>36937</v>
      </c>
      <c r="R94" s="62">
        <v>33944.159485300028</v>
      </c>
      <c r="S94" s="62">
        <v>37330.110925299996</v>
      </c>
      <c r="T94" s="62">
        <v>39505.530165300028</v>
      </c>
      <c r="U94" s="62">
        <v>40265</v>
      </c>
      <c r="V94" s="62">
        <v>35762.279755300005</v>
      </c>
      <c r="W94" s="62">
        <v>42609</v>
      </c>
    </row>
    <row r="95" spans="2:23" hidden="1" x14ac:dyDescent="0.45">
      <c r="B95" s="60" t="s">
        <v>81</v>
      </c>
      <c r="C95" s="61">
        <v>0</v>
      </c>
      <c r="D95" s="61">
        <v>0</v>
      </c>
      <c r="E95" s="62">
        <v>0</v>
      </c>
      <c r="F95" s="62">
        <v>0</v>
      </c>
      <c r="G95" s="62">
        <v>0</v>
      </c>
      <c r="H95" s="62">
        <v>0</v>
      </c>
      <c r="I95" s="62">
        <v>0</v>
      </c>
      <c r="J95" s="62">
        <v>0</v>
      </c>
      <c r="K95" s="62">
        <v>38341</v>
      </c>
      <c r="L95" s="62">
        <v>3974</v>
      </c>
      <c r="M95" s="62">
        <v>0</v>
      </c>
      <c r="N95" s="62">
        <v>-1.9560138000088045E-2</v>
      </c>
      <c r="O95" s="62">
        <v>0</v>
      </c>
      <c r="P95" s="62">
        <v>0</v>
      </c>
      <c r="Q95" s="62">
        <v>0</v>
      </c>
      <c r="R95" s="62">
        <v>0</v>
      </c>
      <c r="S95" s="62">
        <v>0</v>
      </c>
      <c r="T95" s="62">
        <v>0</v>
      </c>
      <c r="U95" s="62">
        <v>0</v>
      </c>
      <c r="V95" s="62">
        <v>0</v>
      </c>
      <c r="W95" s="62">
        <v>0</v>
      </c>
    </row>
    <row r="96" spans="2:23" x14ac:dyDescent="0.45">
      <c r="B96" s="60" t="s">
        <v>148</v>
      </c>
      <c r="C96" s="61"/>
      <c r="D96" s="62"/>
      <c r="E96" s="62"/>
      <c r="F96" s="62"/>
      <c r="G96" s="59"/>
      <c r="H96" s="62"/>
      <c r="I96" s="62"/>
      <c r="J96" s="62"/>
      <c r="K96" s="62"/>
      <c r="L96" s="62"/>
      <c r="M96" s="62"/>
      <c r="N96" s="62"/>
      <c r="O96" s="62"/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16186.626534499341</v>
      </c>
      <c r="V96" s="62">
        <v>7979.0551094945131</v>
      </c>
      <c r="W96" s="62">
        <v>0</v>
      </c>
    </row>
    <row r="97" spans="2:23" x14ac:dyDescent="0.45">
      <c r="B97" s="60" t="s">
        <v>146</v>
      </c>
      <c r="C97" s="61"/>
      <c r="D97" s="62">
        <v>0</v>
      </c>
      <c r="E97" s="62">
        <v>4615</v>
      </c>
      <c r="F97" s="62">
        <v>0</v>
      </c>
      <c r="G97" s="59">
        <v>511</v>
      </c>
      <c r="H97" s="62">
        <v>0</v>
      </c>
      <c r="I97" s="62">
        <v>11689</v>
      </c>
      <c r="J97" s="62">
        <v>10924</v>
      </c>
      <c r="K97" s="62">
        <v>10993</v>
      </c>
      <c r="L97" s="62">
        <v>7129</v>
      </c>
      <c r="M97" s="62">
        <v>2360.0538144349885</v>
      </c>
      <c r="N97" s="62">
        <v>3899.0756648000038</v>
      </c>
      <c r="O97" s="62">
        <v>6382.8282900000004</v>
      </c>
      <c r="P97" s="62">
        <v>1830</v>
      </c>
      <c r="Q97" s="62">
        <v>0</v>
      </c>
      <c r="R97" s="62">
        <v>3363.2640099999999</v>
      </c>
      <c r="S97" s="62">
        <v>7264.5933499999919</v>
      </c>
      <c r="T97" s="62">
        <v>2896.243379999999</v>
      </c>
      <c r="U97" s="62">
        <v>5236.0129706500429</v>
      </c>
      <c r="V97" s="62">
        <v>0</v>
      </c>
      <c r="W97" s="62">
        <v>0</v>
      </c>
    </row>
    <row r="98" spans="2:23" x14ac:dyDescent="0.45">
      <c r="B98" s="60" t="s">
        <v>145</v>
      </c>
      <c r="C98" s="61">
        <v>33178</v>
      </c>
      <c r="D98" s="61">
        <v>28555</v>
      </c>
      <c r="E98" s="62">
        <v>35061</v>
      </c>
      <c r="F98" s="62">
        <v>42665</v>
      </c>
      <c r="G98" s="62">
        <v>27714</v>
      </c>
      <c r="H98" s="62">
        <v>61648</v>
      </c>
      <c r="I98" s="62">
        <v>39429</v>
      </c>
      <c r="J98" s="62">
        <v>18547</v>
      </c>
      <c r="K98" s="62">
        <v>11901</v>
      </c>
      <c r="L98" s="62">
        <v>350</v>
      </c>
      <c r="M98" s="62">
        <v>383.12212999997973</v>
      </c>
      <c r="N98" s="62">
        <v>415.47899000000803</v>
      </c>
      <c r="O98" s="62">
        <v>1369.4758000000199</v>
      </c>
      <c r="P98" s="62">
        <v>1942</v>
      </c>
      <c r="Q98" s="62">
        <v>5635</v>
      </c>
      <c r="R98" s="62">
        <v>8346.5369500000015</v>
      </c>
      <c r="S98" s="62">
        <v>3562.1041700000014</v>
      </c>
      <c r="T98" s="62">
        <v>898.31928564719783</v>
      </c>
      <c r="U98" s="62">
        <v>2869</v>
      </c>
      <c r="V98" s="62">
        <v>3540.7125756471987</v>
      </c>
      <c r="W98" s="62">
        <v>4119</v>
      </c>
    </row>
    <row r="99" spans="2:23" x14ac:dyDescent="0.45">
      <c r="B99" s="60" t="s">
        <v>142</v>
      </c>
      <c r="C99" s="61">
        <v>0</v>
      </c>
      <c r="D99" s="61">
        <v>0</v>
      </c>
      <c r="E99" s="61">
        <v>0</v>
      </c>
      <c r="F99" s="61">
        <v>0</v>
      </c>
      <c r="G99" s="61">
        <v>0</v>
      </c>
      <c r="H99" s="61">
        <v>0</v>
      </c>
      <c r="I99" s="61">
        <v>0</v>
      </c>
      <c r="J99" s="61">
        <v>0</v>
      </c>
      <c r="K99" s="61">
        <v>0</v>
      </c>
      <c r="L99" s="61">
        <v>0</v>
      </c>
      <c r="M99" s="61">
        <v>0</v>
      </c>
      <c r="N99" s="61">
        <v>0</v>
      </c>
      <c r="O99" s="61">
        <v>0</v>
      </c>
      <c r="P99" s="61">
        <v>0</v>
      </c>
      <c r="Q99" s="61">
        <v>0</v>
      </c>
      <c r="R99" s="61">
        <v>0</v>
      </c>
      <c r="S99" s="61">
        <v>0</v>
      </c>
      <c r="T99" s="61">
        <v>103480.413305282</v>
      </c>
      <c r="U99" s="62">
        <v>113719.38086640299</v>
      </c>
      <c r="V99" s="62">
        <v>113426.74392409099</v>
      </c>
      <c r="W99" s="62">
        <v>108778</v>
      </c>
    </row>
    <row r="100" spans="2:23" x14ac:dyDescent="0.45">
      <c r="B100" s="60" t="s">
        <v>88</v>
      </c>
      <c r="C100" s="61">
        <v>7968</v>
      </c>
      <c r="D100" s="61">
        <v>19220</v>
      </c>
      <c r="E100" s="62">
        <v>22194</v>
      </c>
      <c r="F100" s="62">
        <v>26913</v>
      </c>
      <c r="G100" s="62">
        <v>27355</v>
      </c>
      <c r="H100" s="62">
        <v>39253</v>
      </c>
      <c r="I100" s="62">
        <v>52402</v>
      </c>
      <c r="J100" s="62">
        <v>53944</v>
      </c>
      <c r="K100" s="62">
        <v>70645</v>
      </c>
      <c r="L100" s="62">
        <v>99649</v>
      </c>
      <c r="M100" s="62">
        <v>73614</v>
      </c>
      <c r="N100" s="62">
        <v>40911.90202622104</v>
      </c>
      <c r="O100" s="62">
        <v>24336.561746736599</v>
      </c>
      <c r="P100" s="62">
        <v>23579</v>
      </c>
      <c r="Q100" s="62">
        <v>13965</v>
      </c>
      <c r="R100" s="62">
        <v>14518.879068748531</v>
      </c>
      <c r="S100" s="62">
        <v>30904.836263948149</v>
      </c>
      <c r="T100" s="62">
        <v>27870.135508992957</v>
      </c>
      <c r="U100" s="61">
        <v>28018</v>
      </c>
      <c r="V100" s="61">
        <v>44894.338903067677</v>
      </c>
      <c r="W100" s="61">
        <v>71889</v>
      </c>
    </row>
    <row r="101" spans="2:23" x14ac:dyDescent="0.45">
      <c r="B101" s="60" t="s">
        <v>90</v>
      </c>
      <c r="C101" s="62">
        <v>0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3254</v>
      </c>
      <c r="R101" s="62">
        <v>4070.5753399999999</v>
      </c>
      <c r="S101" s="62">
        <v>0</v>
      </c>
      <c r="T101" s="62">
        <v>0</v>
      </c>
      <c r="U101" s="62">
        <v>21872.1946702922</v>
      </c>
      <c r="V101" s="62">
        <v>44784.253400000001</v>
      </c>
      <c r="W101" s="62">
        <v>0</v>
      </c>
    </row>
    <row r="102" spans="2:23" x14ac:dyDescent="0.45">
      <c r="B102" s="60" t="s">
        <v>89</v>
      </c>
      <c r="C102" s="61">
        <v>4211</v>
      </c>
      <c r="D102" s="61">
        <v>3196</v>
      </c>
      <c r="E102" s="62">
        <v>1361</v>
      </c>
      <c r="F102" s="62">
        <v>335855</v>
      </c>
      <c r="G102" s="62">
        <v>64516</v>
      </c>
      <c r="H102" s="62">
        <v>115075.7537628845</v>
      </c>
      <c r="I102" s="62">
        <v>208996</v>
      </c>
      <c r="J102" s="62">
        <v>300983</v>
      </c>
      <c r="K102" s="62">
        <v>294784</v>
      </c>
      <c r="L102" s="62">
        <v>277953</v>
      </c>
      <c r="M102" s="62">
        <v>243018.10528999998</v>
      </c>
      <c r="N102" s="62">
        <v>241307.87233828599</v>
      </c>
      <c r="O102" s="62">
        <v>257975.57780999999</v>
      </c>
      <c r="P102" s="62">
        <v>322986</v>
      </c>
      <c r="Q102" s="62">
        <v>212224</v>
      </c>
      <c r="R102" s="62">
        <v>274629.4878700003</v>
      </c>
      <c r="S102" s="62">
        <v>283547.05037999997</v>
      </c>
      <c r="T102" s="62">
        <v>318299.57980999997</v>
      </c>
      <c r="U102" s="62">
        <v>266255.2549499998</v>
      </c>
      <c r="V102" s="62">
        <v>245483.53268999985</v>
      </c>
      <c r="W102" s="62">
        <v>341767</v>
      </c>
    </row>
    <row r="103" spans="2:23" ht="16.2" hidden="1" customHeight="1" x14ac:dyDescent="0.45">
      <c r="B103" s="60" t="s">
        <v>91</v>
      </c>
      <c r="C103" s="61">
        <v>0</v>
      </c>
      <c r="D103" s="61">
        <v>0</v>
      </c>
      <c r="E103" s="62">
        <v>0</v>
      </c>
      <c r="F103" s="62">
        <v>38021</v>
      </c>
      <c r="G103" s="62">
        <v>76449</v>
      </c>
      <c r="H103" s="62">
        <v>100321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</row>
    <row r="104" spans="2:23" ht="16.2" hidden="1" customHeight="1" x14ac:dyDescent="0.45">
      <c r="B104" s="60" t="s">
        <v>92</v>
      </c>
      <c r="C104" s="61">
        <v>9868</v>
      </c>
      <c r="D104" s="61">
        <v>0</v>
      </c>
      <c r="E104" s="62">
        <v>0</v>
      </c>
      <c r="F104" s="62">
        <v>0</v>
      </c>
      <c r="G104" s="61">
        <v>0</v>
      </c>
      <c r="H104" s="61">
        <v>0</v>
      </c>
      <c r="I104" s="61">
        <v>0</v>
      </c>
      <c r="J104" s="61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</row>
    <row r="105" spans="2:23" x14ac:dyDescent="0.45">
      <c r="B105" s="63" t="s">
        <v>93</v>
      </c>
      <c r="C105" s="64">
        <f t="shared" ref="C105:T105" si="31">SUM(C94:C104)</f>
        <v>83083</v>
      </c>
      <c r="D105" s="64">
        <f t="shared" si="31"/>
        <v>84705</v>
      </c>
      <c r="E105" s="64">
        <f t="shared" si="31"/>
        <v>86956</v>
      </c>
      <c r="F105" s="64">
        <f t="shared" si="31"/>
        <v>461446</v>
      </c>
      <c r="G105" s="64">
        <f t="shared" si="31"/>
        <v>220282</v>
      </c>
      <c r="H105" s="64">
        <f t="shared" si="31"/>
        <v>351868.75376288453</v>
      </c>
      <c r="I105" s="64">
        <f t="shared" si="31"/>
        <v>355575</v>
      </c>
      <c r="J105" s="64">
        <f t="shared" si="31"/>
        <v>418406</v>
      </c>
      <c r="K105" s="64">
        <f t="shared" si="31"/>
        <v>461432</v>
      </c>
      <c r="L105" s="64">
        <f t="shared" si="31"/>
        <v>418807</v>
      </c>
      <c r="M105" s="64">
        <f t="shared" si="31"/>
        <v>352181.93613184697</v>
      </c>
      <c r="N105" s="64">
        <f t="shared" si="31"/>
        <v>319415.95498616481</v>
      </c>
      <c r="O105" s="64">
        <f t="shared" si="31"/>
        <v>330288.84364673658</v>
      </c>
      <c r="P105" s="64">
        <f t="shared" si="31"/>
        <v>388736</v>
      </c>
      <c r="Q105" s="64">
        <f t="shared" si="31"/>
        <v>272015</v>
      </c>
      <c r="R105" s="64">
        <f t="shared" si="31"/>
        <v>338872.90272404888</v>
      </c>
      <c r="S105" s="64">
        <f t="shared" si="31"/>
        <v>362608.69508924813</v>
      </c>
      <c r="T105" s="64">
        <f t="shared" si="31"/>
        <v>492950.22145522211</v>
      </c>
      <c r="U105" s="64">
        <f>SUM(U94:U104)</f>
        <v>494421.46999184438</v>
      </c>
      <c r="V105" s="64">
        <f t="shared" ref="V105" si="32">SUM(V94:V104)</f>
        <v>495870.91635760025</v>
      </c>
      <c r="W105" s="64">
        <f>SUM(W94:W104)</f>
        <v>569162</v>
      </c>
    </row>
    <row r="106" spans="2:23" x14ac:dyDescent="0.45">
      <c r="B106" s="63" t="s">
        <v>94</v>
      </c>
      <c r="C106" s="64">
        <f t="shared" ref="C106:U106" si="33">C92+C105</f>
        <v>1740829</v>
      </c>
      <c r="D106" s="64">
        <f t="shared" si="33"/>
        <v>1747928</v>
      </c>
      <c r="E106" s="64">
        <f t="shared" si="33"/>
        <v>1809639</v>
      </c>
      <c r="F106" s="64">
        <f t="shared" si="33"/>
        <v>2333380</v>
      </c>
      <c r="G106" s="64">
        <f t="shared" si="33"/>
        <v>2416354</v>
      </c>
      <c r="H106" s="64">
        <f t="shared" si="33"/>
        <v>2831544.7537628845</v>
      </c>
      <c r="I106" s="64">
        <f t="shared" si="33"/>
        <v>2885227</v>
      </c>
      <c r="J106" s="64">
        <f t="shared" si="33"/>
        <v>2968381</v>
      </c>
      <c r="K106" s="64">
        <f t="shared" si="33"/>
        <v>3093917</v>
      </c>
      <c r="L106" s="64">
        <f t="shared" si="33"/>
        <v>3225683</v>
      </c>
      <c r="M106" s="64">
        <f t="shared" si="33"/>
        <v>2862237.2031998471</v>
      </c>
      <c r="N106" s="64">
        <f t="shared" si="33"/>
        <v>2264011.5953483996</v>
      </c>
      <c r="O106" s="64">
        <f t="shared" si="33"/>
        <v>2313562.995377114</v>
      </c>
      <c r="P106" s="64">
        <f t="shared" si="33"/>
        <v>2347764.06966</v>
      </c>
      <c r="Q106" s="64">
        <f t="shared" si="33"/>
        <v>2259732.2999999998</v>
      </c>
      <c r="R106" s="64">
        <f t="shared" si="33"/>
        <v>2399517.2635389762</v>
      </c>
      <c r="S106" s="64">
        <f t="shared" si="33"/>
        <v>2495960.9308479475</v>
      </c>
      <c r="T106" s="64">
        <f t="shared" si="33"/>
        <v>2584841.7313190396</v>
      </c>
      <c r="U106" s="64">
        <f t="shared" si="33"/>
        <v>2687280.4304169463</v>
      </c>
      <c r="V106" s="64">
        <f t="shared" ref="V106:W106" si="34">V92+V105</f>
        <v>2618966.9518043357</v>
      </c>
      <c r="W106" s="64">
        <f t="shared" si="34"/>
        <v>2762416</v>
      </c>
    </row>
    <row r="107" spans="2:23" x14ac:dyDescent="0.45">
      <c r="B107" s="56"/>
      <c r="C107" s="61"/>
      <c r="D107" s="61"/>
      <c r="E107" s="62"/>
      <c r="F107" s="62"/>
      <c r="G107" s="61"/>
      <c r="H107" s="61"/>
      <c r="I107" s="61"/>
      <c r="J107" s="61"/>
    </row>
    <row r="108" spans="2:23" x14ac:dyDescent="0.45">
      <c r="B108" s="55" t="s">
        <v>95</v>
      </c>
      <c r="C108" s="61"/>
      <c r="D108" s="61"/>
      <c r="E108" s="62"/>
      <c r="F108" s="62"/>
      <c r="G108" s="61"/>
      <c r="H108" s="61"/>
      <c r="I108" s="61"/>
      <c r="J108" s="61"/>
    </row>
    <row r="109" spans="2:23" x14ac:dyDescent="0.45">
      <c r="B109" s="55" t="s">
        <v>96</v>
      </c>
      <c r="C109" s="61"/>
      <c r="D109" s="61"/>
      <c r="E109" s="62"/>
      <c r="F109" s="62"/>
      <c r="G109" s="61"/>
      <c r="H109" s="61"/>
      <c r="I109" s="61"/>
      <c r="J109" s="61"/>
      <c r="O109" s="65"/>
      <c r="P109" s="65"/>
      <c r="Q109" s="65"/>
      <c r="R109" s="65"/>
      <c r="S109" s="65"/>
      <c r="T109" s="65"/>
      <c r="U109" s="65"/>
      <c r="V109" s="65"/>
      <c r="W109" s="65"/>
    </row>
    <row r="110" spans="2:23" x14ac:dyDescent="0.45">
      <c r="B110" s="60" t="s">
        <v>159</v>
      </c>
      <c r="C110" s="61">
        <v>935588</v>
      </c>
      <c r="D110" s="61">
        <v>933635</v>
      </c>
      <c r="E110" s="62">
        <v>967207</v>
      </c>
      <c r="F110" s="62">
        <v>985376</v>
      </c>
      <c r="G110" s="62">
        <v>1000463</v>
      </c>
      <c r="H110" s="62">
        <v>1049751</v>
      </c>
      <c r="I110" s="62">
        <v>1050075</v>
      </c>
      <c r="J110" s="62">
        <v>1052202</v>
      </c>
      <c r="K110" s="62">
        <v>1052605</v>
      </c>
      <c r="L110" s="62">
        <v>1053004</v>
      </c>
      <c r="M110" s="62">
        <v>1053271.0050499998</v>
      </c>
      <c r="N110" s="62">
        <v>1053713.6245499998</v>
      </c>
      <c r="O110" s="62">
        <v>1053371.02498</v>
      </c>
      <c r="P110" s="62">
        <v>1053935.6703600001</v>
      </c>
      <c r="Q110" s="62">
        <v>1054805.4349199999</v>
      </c>
      <c r="R110" s="62">
        <v>1055030.9470900001</v>
      </c>
      <c r="S110" s="62">
        <v>1055030.9470900001</v>
      </c>
      <c r="T110" s="62">
        <v>1055121.2834000001</v>
      </c>
      <c r="U110" s="62">
        <v>1055686</v>
      </c>
      <c r="V110" s="62">
        <v>1055685.8834000002</v>
      </c>
      <c r="W110" s="62">
        <v>1055912</v>
      </c>
    </row>
    <row r="111" spans="2:23" x14ac:dyDescent="0.45">
      <c r="B111" s="60" t="s">
        <v>97</v>
      </c>
      <c r="C111" s="61">
        <v>9397</v>
      </c>
      <c r="D111" s="61">
        <v>33752</v>
      </c>
      <c r="E111" s="62">
        <v>25311</v>
      </c>
      <c r="F111" s="62">
        <v>35404</v>
      </c>
      <c r="G111" s="62">
        <v>38043</v>
      </c>
      <c r="H111" s="62">
        <v>31673</v>
      </c>
      <c r="I111" s="62">
        <v>31673</v>
      </c>
      <c r="J111" s="62">
        <v>34214</v>
      </c>
      <c r="K111" s="62">
        <v>34214</v>
      </c>
      <c r="L111" s="62">
        <v>98312</v>
      </c>
      <c r="M111" s="62">
        <v>98191.91214</v>
      </c>
      <c r="N111" s="62">
        <v>100244.41773</v>
      </c>
      <c r="O111" s="62">
        <v>100322.05257</v>
      </c>
      <c r="P111" s="62">
        <v>100322.45256999999</v>
      </c>
      <c r="Q111" s="62">
        <v>100584.6</v>
      </c>
      <c r="R111" s="62">
        <v>100601.96219999999</v>
      </c>
      <c r="S111" s="62">
        <v>100601.96219999999</v>
      </c>
      <c r="T111" s="62">
        <v>100601.5622</v>
      </c>
      <c r="U111" s="62">
        <v>100602</v>
      </c>
      <c r="V111" s="62">
        <v>100601.96219999999</v>
      </c>
      <c r="W111" s="62">
        <v>100602</v>
      </c>
    </row>
    <row r="112" spans="2:23" x14ac:dyDescent="0.45">
      <c r="B112" s="60" t="s">
        <v>160</v>
      </c>
      <c r="C112" s="61">
        <v>484332.05</v>
      </c>
      <c r="D112" s="61">
        <v>576357</v>
      </c>
      <c r="E112" s="62">
        <v>556165</v>
      </c>
      <c r="F112" s="62">
        <v>612261</v>
      </c>
      <c r="G112" s="62">
        <v>763502</v>
      </c>
      <c r="H112" s="62">
        <v>449376.2</v>
      </c>
      <c r="I112" s="62">
        <v>487379</v>
      </c>
      <c r="J112" s="62">
        <v>476335</v>
      </c>
      <c r="K112" s="62">
        <v>384391.47</v>
      </c>
      <c r="L112" s="62">
        <v>447960</v>
      </c>
      <c r="M112" s="62">
        <v>93385.124733246194</v>
      </c>
      <c r="N112" s="62">
        <v>-624742.40203671204</v>
      </c>
      <c r="O112" s="62">
        <v>-630327.92462619604</v>
      </c>
      <c r="P112" s="62">
        <v>-794972</v>
      </c>
      <c r="Q112" s="62">
        <v>-742261.18583367986</v>
      </c>
      <c r="R112" s="62">
        <v>-374364.59060369898</v>
      </c>
      <c r="S112" s="62">
        <v>-287589</v>
      </c>
      <c r="T112" s="62">
        <v>-219405.02179884099</v>
      </c>
      <c r="U112" s="62">
        <v>-66678</v>
      </c>
      <c r="V112" s="62">
        <v>-154706.56414915901</v>
      </c>
      <c r="W112" s="62">
        <v>37264</v>
      </c>
    </row>
    <row r="113" spans="2:23" x14ac:dyDescent="0.45">
      <c r="B113" s="63" t="s">
        <v>98</v>
      </c>
      <c r="C113" s="64">
        <f t="shared" ref="C113:U113" si="35">SUM(C110:C112)</f>
        <v>1429317.05</v>
      </c>
      <c r="D113" s="64">
        <f t="shared" si="35"/>
        <v>1543744</v>
      </c>
      <c r="E113" s="64">
        <f t="shared" si="35"/>
        <v>1548683</v>
      </c>
      <c r="F113" s="64">
        <f t="shared" si="35"/>
        <v>1633041</v>
      </c>
      <c r="G113" s="64">
        <f t="shared" si="35"/>
        <v>1802008</v>
      </c>
      <c r="H113" s="64">
        <f t="shared" si="35"/>
        <v>1530800.2</v>
      </c>
      <c r="I113" s="64">
        <f t="shared" si="35"/>
        <v>1569127</v>
      </c>
      <c r="J113" s="64">
        <f t="shared" si="35"/>
        <v>1562751</v>
      </c>
      <c r="K113" s="64">
        <f t="shared" si="35"/>
        <v>1471210.47</v>
      </c>
      <c r="L113" s="64">
        <f t="shared" si="35"/>
        <v>1599276</v>
      </c>
      <c r="M113" s="64">
        <f t="shared" si="35"/>
        <v>1244848.0419232459</v>
      </c>
      <c r="N113" s="64">
        <f t="shared" si="35"/>
        <v>529215.6402432879</v>
      </c>
      <c r="O113" s="64">
        <f t="shared" si="35"/>
        <v>523365.15292380401</v>
      </c>
      <c r="P113" s="64">
        <f t="shared" si="35"/>
        <v>359286.12293000007</v>
      </c>
      <c r="Q113" s="64">
        <f t="shared" si="35"/>
        <v>413128.84908632014</v>
      </c>
      <c r="R113" s="64">
        <f t="shared" si="35"/>
        <v>781268.31868630112</v>
      </c>
      <c r="S113" s="64">
        <f t="shared" si="35"/>
        <v>868043.9092900001</v>
      </c>
      <c r="T113" s="64">
        <f t="shared" si="35"/>
        <v>936317.82380115916</v>
      </c>
      <c r="U113" s="64">
        <f t="shared" si="35"/>
        <v>1089610</v>
      </c>
      <c r="V113" s="64">
        <f t="shared" ref="V113:W113" si="36">SUM(V110:V112)</f>
        <v>1001581.2814508411</v>
      </c>
      <c r="W113" s="64">
        <f t="shared" si="36"/>
        <v>1193778</v>
      </c>
    </row>
    <row r="114" spans="2:23" x14ac:dyDescent="0.45">
      <c r="B114" s="55" t="s">
        <v>99</v>
      </c>
      <c r="C114" s="61"/>
      <c r="D114" s="61"/>
      <c r="E114" s="62"/>
      <c r="F114" s="62"/>
      <c r="G114" s="61"/>
      <c r="H114" s="61"/>
      <c r="I114" s="61"/>
      <c r="J114" s="61"/>
      <c r="O114" s="62"/>
      <c r="P114" s="62"/>
      <c r="Q114" s="62"/>
      <c r="R114" s="62"/>
      <c r="S114" s="62"/>
      <c r="T114" s="62"/>
      <c r="U114" s="62"/>
      <c r="V114" s="62"/>
      <c r="W114" s="62"/>
    </row>
    <row r="115" spans="2:23" x14ac:dyDescent="0.45">
      <c r="B115" s="60" t="s">
        <v>161</v>
      </c>
      <c r="C115" s="66">
        <v>7068</v>
      </c>
      <c r="D115" s="66">
        <v>3701</v>
      </c>
      <c r="E115" s="62">
        <v>24900</v>
      </c>
      <c r="F115" s="62">
        <v>438383</v>
      </c>
      <c r="G115" s="62">
        <v>414063</v>
      </c>
      <c r="H115" s="62">
        <v>870934</v>
      </c>
      <c r="I115" s="62">
        <v>913194</v>
      </c>
      <c r="J115" s="62">
        <v>929373</v>
      </c>
      <c r="K115" s="62">
        <v>1193301</v>
      </c>
      <c r="L115" s="62">
        <v>1361602</v>
      </c>
      <c r="M115" s="62">
        <v>1374362.6625699999</v>
      </c>
      <c r="N115" s="62">
        <v>1336665.3979500001</v>
      </c>
      <c r="O115" s="62">
        <v>1500687.1689500001</v>
      </c>
      <c r="P115" s="62">
        <v>1702979.7251500001</v>
      </c>
      <c r="Q115" s="62">
        <v>1590817.0948099999</v>
      </c>
      <c r="R115" s="62">
        <v>1378146.68163</v>
      </c>
      <c r="S115" s="62">
        <v>1339840</v>
      </c>
      <c r="T115" s="62">
        <v>1411083.0259100001</v>
      </c>
      <c r="U115" s="62">
        <v>1344847</v>
      </c>
      <c r="V115" s="62">
        <v>1364109.3243500001</v>
      </c>
      <c r="W115" s="62">
        <v>1320523</v>
      </c>
    </row>
    <row r="116" spans="2:23" x14ac:dyDescent="0.45">
      <c r="B116" s="60" t="s">
        <v>100</v>
      </c>
      <c r="C116" s="66">
        <v>0</v>
      </c>
      <c r="D116" s="66">
        <v>0</v>
      </c>
      <c r="E116" s="62">
        <v>0</v>
      </c>
      <c r="F116" s="62">
        <v>0</v>
      </c>
      <c r="G116" s="62">
        <v>0</v>
      </c>
      <c r="H116" s="62">
        <v>231592</v>
      </c>
      <c r="I116" s="62">
        <v>231592</v>
      </c>
      <c r="J116" s="62">
        <v>229377.37400000001</v>
      </c>
      <c r="K116" s="62">
        <v>221788</v>
      </c>
      <c r="L116" s="62">
        <v>73809</v>
      </c>
      <c r="M116" s="62">
        <v>46594</v>
      </c>
      <c r="N116" s="62">
        <v>46593.573499999999</v>
      </c>
      <c r="O116" s="62">
        <v>46593.073499999999</v>
      </c>
      <c r="P116" s="62">
        <v>46593.8</v>
      </c>
      <c r="Q116" s="62">
        <v>46593.573499999999</v>
      </c>
      <c r="R116" s="62">
        <v>46594.073499999999</v>
      </c>
      <c r="S116" s="62">
        <v>46593</v>
      </c>
      <c r="T116" s="62">
        <v>46593.073499999999</v>
      </c>
      <c r="U116" s="62">
        <v>46593</v>
      </c>
      <c r="V116" s="62">
        <v>46593.073499999999</v>
      </c>
      <c r="W116" s="62">
        <v>46593</v>
      </c>
    </row>
    <row r="117" spans="2:23" x14ac:dyDescent="0.45">
      <c r="B117" s="60" t="s">
        <v>162</v>
      </c>
      <c r="C117" s="62">
        <v>0</v>
      </c>
      <c r="D117" s="62">
        <v>0</v>
      </c>
      <c r="E117" s="62">
        <v>28853</v>
      </c>
      <c r="F117" s="62">
        <v>45</v>
      </c>
      <c r="G117" s="62">
        <v>45</v>
      </c>
      <c r="H117" s="62">
        <v>51.553762884344906</v>
      </c>
      <c r="I117" s="62">
        <v>52</v>
      </c>
      <c r="J117" s="62">
        <v>52</v>
      </c>
      <c r="K117" s="62">
        <v>52</v>
      </c>
      <c r="L117" s="62">
        <v>0</v>
      </c>
      <c r="M117" s="62">
        <v>0</v>
      </c>
      <c r="N117" s="62">
        <v>0</v>
      </c>
      <c r="O117" s="62">
        <v>0</v>
      </c>
      <c r="P117" s="62">
        <v>53535</v>
      </c>
      <c r="Q117" s="62">
        <v>56197.938875834298</v>
      </c>
      <c r="R117" s="62">
        <v>30242.2340386004</v>
      </c>
      <c r="S117" s="62">
        <v>36714</v>
      </c>
      <c r="T117" s="62">
        <v>34992.028733290303</v>
      </c>
      <c r="U117" s="62">
        <v>6791</v>
      </c>
      <c r="V117" s="62">
        <v>38355.721471939047</v>
      </c>
      <c r="W117" s="62">
        <v>0</v>
      </c>
    </row>
    <row r="118" spans="2:23" ht="15" hidden="1" customHeight="1" x14ac:dyDescent="0.45">
      <c r="B118" s="60" t="s">
        <v>101</v>
      </c>
      <c r="C118" s="66">
        <v>106525.95</v>
      </c>
      <c r="D118" s="66">
        <v>81783</v>
      </c>
      <c r="E118" s="62">
        <v>74817</v>
      </c>
      <c r="F118" s="62">
        <v>66521</v>
      </c>
      <c r="G118" s="62">
        <v>60925</v>
      </c>
      <c r="H118" s="62">
        <v>57302</v>
      </c>
      <c r="I118" s="62">
        <v>58436</v>
      </c>
      <c r="J118" s="62">
        <v>59998</v>
      </c>
      <c r="K118" s="62">
        <v>43928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7">
        <v>0</v>
      </c>
      <c r="T118" s="67">
        <v>0</v>
      </c>
      <c r="U118" s="67">
        <v>0</v>
      </c>
      <c r="V118" s="67">
        <v>0</v>
      </c>
      <c r="W118" s="67">
        <v>0</v>
      </c>
    </row>
    <row r="119" spans="2:23" x14ac:dyDescent="0.45">
      <c r="B119" s="63" t="s">
        <v>102</v>
      </c>
      <c r="C119" s="64">
        <f t="shared" ref="C119:Q119" si="37">SUM(C115:C118)</f>
        <v>113593.95</v>
      </c>
      <c r="D119" s="64">
        <f t="shared" si="37"/>
        <v>85484</v>
      </c>
      <c r="E119" s="64">
        <f t="shared" si="37"/>
        <v>128570</v>
      </c>
      <c r="F119" s="64">
        <f t="shared" si="37"/>
        <v>504949</v>
      </c>
      <c r="G119" s="64">
        <f t="shared" si="37"/>
        <v>475033</v>
      </c>
      <c r="H119" s="64">
        <f t="shared" si="37"/>
        <v>1159879.5537628843</v>
      </c>
      <c r="I119" s="64">
        <f t="shared" si="37"/>
        <v>1203274</v>
      </c>
      <c r="J119" s="64">
        <f t="shared" si="37"/>
        <v>1218800.3740000001</v>
      </c>
      <c r="K119" s="64">
        <f t="shared" si="37"/>
        <v>1459069</v>
      </c>
      <c r="L119" s="64">
        <f t="shared" si="37"/>
        <v>1435411</v>
      </c>
      <c r="M119" s="64">
        <f t="shared" si="37"/>
        <v>1420956.6625699999</v>
      </c>
      <c r="N119" s="64">
        <f t="shared" si="37"/>
        <v>1383258.9714500001</v>
      </c>
      <c r="O119" s="64">
        <f t="shared" si="37"/>
        <v>1547280.24245</v>
      </c>
      <c r="P119" s="64">
        <f t="shared" si="37"/>
        <v>1803108.5251500001</v>
      </c>
      <c r="Q119" s="64">
        <f t="shared" si="37"/>
        <v>1693608.6071858341</v>
      </c>
      <c r="R119" s="64">
        <f>SUM(R115:R118)</f>
        <v>1454982.9891686004</v>
      </c>
      <c r="S119" s="64">
        <f t="shared" ref="S119:U119" si="38">SUM(S115:S118)</f>
        <v>1423147</v>
      </c>
      <c r="T119" s="64">
        <f t="shared" si="38"/>
        <v>1492668.1281432903</v>
      </c>
      <c r="U119" s="64">
        <f t="shared" si="38"/>
        <v>1398231</v>
      </c>
      <c r="V119" s="64">
        <f t="shared" ref="V119:W119" si="39">SUM(V115:V118)</f>
        <v>1449058.1193219391</v>
      </c>
      <c r="W119" s="64">
        <f t="shared" si="39"/>
        <v>1367116</v>
      </c>
    </row>
    <row r="120" spans="2:23" x14ac:dyDescent="0.45">
      <c r="B120" s="55" t="s">
        <v>103</v>
      </c>
      <c r="C120" s="61"/>
      <c r="D120" s="61"/>
      <c r="E120" s="62"/>
      <c r="F120" s="62"/>
      <c r="G120" s="61"/>
      <c r="H120" s="61"/>
      <c r="I120" s="61"/>
      <c r="J120" s="61"/>
      <c r="K120" s="62"/>
      <c r="L120" s="62"/>
      <c r="M120" s="62"/>
      <c r="N120" s="62"/>
      <c r="O120" s="62"/>
      <c r="P120" s="62"/>
      <c r="Q120" s="62"/>
      <c r="R120" s="62"/>
      <c r="S120" s="62"/>
      <c r="T120" s="62"/>
      <c r="U120" s="62"/>
      <c r="V120" s="62"/>
      <c r="W120" s="62"/>
    </row>
    <row r="121" spans="2:23" x14ac:dyDescent="0.45">
      <c r="B121" s="60" t="s">
        <v>161</v>
      </c>
      <c r="C121" s="66">
        <v>3832</v>
      </c>
      <c r="D121" s="66">
        <v>18379</v>
      </c>
      <c r="E121" s="62">
        <v>3855</v>
      </c>
      <c r="F121" s="62">
        <v>19259</v>
      </c>
      <c r="G121" s="62">
        <v>18607</v>
      </c>
      <c r="H121" s="62">
        <v>33420</v>
      </c>
      <c r="I121" s="62">
        <v>33747</v>
      </c>
      <c r="J121" s="62">
        <v>87330</v>
      </c>
      <c r="K121" s="62">
        <v>44855</v>
      </c>
      <c r="L121" s="62">
        <v>57172</v>
      </c>
      <c r="M121" s="62">
        <v>58808.983989999993</v>
      </c>
      <c r="N121" s="62">
        <v>134193.96492999999</v>
      </c>
      <c r="O121" s="62">
        <v>64944.449379999998</v>
      </c>
      <c r="P121" s="62">
        <v>74356.327809999988</v>
      </c>
      <c r="Q121" s="62">
        <v>16015.49325</v>
      </c>
      <c r="R121" s="62">
        <v>14273.185740000006</v>
      </c>
      <c r="S121" s="62">
        <v>36298</v>
      </c>
      <c r="T121" s="62">
        <v>14592.947559999999</v>
      </c>
      <c r="U121" s="62">
        <v>13742</v>
      </c>
      <c r="V121" s="62">
        <v>13933.33855</v>
      </c>
      <c r="W121" s="62">
        <v>7662</v>
      </c>
    </row>
    <row r="122" spans="2:23" x14ac:dyDescent="0.45">
      <c r="B122" s="60" t="s">
        <v>104</v>
      </c>
      <c r="C122" s="61">
        <v>32711</v>
      </c>
      <c r="D122" s="61">
        <v>41877</v>
      </c>
      <c r="E122" s="62">
        <v>66035</v>
      </c>
      <c r="F122" s="62">
        <v>61886</v>
      </c>
      <c r="G122" s="62">
        <v>45954</v>
      </c>
      <c r="H122" s="62">
        <v>81645</v>
      </c>
      <c r="I122" s="62">
        <v>56161</v>
      </c>
      <c r="J122" s="62">
        <v>78480</v>
      </c>
      <c r="K122" s="62">
        <v>89258</v>
      </c>
      <c r="L122" s="62">
        <v>109638</v>
      </c>
      <c r="M122" s="62">
        <v>112220.96434570519</v>
      </c>
      <c r="N122" s="62">
        <v>191609.93329906263</v>
      </c>
      <c r="O122" s="62">
        <v>149863.78530429999</v>
      </c>
      <c r="P122" s="62">
        <v>82331</v>
      </c>
      <c r="Q122" s="62">
        <v>105873.4</v>
      </c>
      <c r="R122" s="62">
        <v>122241.86913971401</v>
      </c>
      <c r="S122" s="62">
        <v>142117</v>
      </c>
      <c r="T122" s="62">
        <v>117609.54590330382</v>
      </c>
      <c r="U122" s="62">
        <v>161830</v>
      </c>
      <c r="V122" s="62">
        <v>121188.88816465597</v>
      </c>
      <c r="W122" s="62">
        <v>162588</v>
      </c>
    </row>
    <row r="123" spans="2:23" x14ac:dyDescent="0.45">
      <c r="B123" s="60" t="s">
        <v>105</v>
      </c>
      <c r="C123" s="61">
        <v>32389</v>
      </c>
      <c r="D123" s="61">
        <v>25881</v>
      </c>
      <c r="E123" s="62">
        <v>26636</v>
      </c>
      <c r="F123" s="62">
        <v>29241.000000000004</v>
      </c>
      <c r="G123" s="62">
        <v>13188</v>
      </c>
      <c r="H123" s="62">
        <v>12956</v>
      </c>
      <c r="I123" s="62">
        <v>11917</v>
      </c>
      <c r="J123" s="62">
        <v>8466.6259999999893</v>
      </c>
      <c r="K123" s="62">
        <v>8009</v>
      </c>
      <c r="L123" s="62">
        <v>8399</v>
      </c>
      <c r="M123" s="62">
        <v>7591.684030000004</v>
      </c>
      <c r="N123" s="62">
        <v>5317.3590300000005</v>
      </c>
      <c r="O123" s="62">
        <v>4895.7703000000001</v>
      </c>
      <c r="P123" s="62">
        <v>4733.5122299999994</v>
      </c>
      <c r="Q123" s="62">
        <v>4718.1659600000003</v>
      </c>
      <c r="R123" s="62">
        <v>4711.5872600000012</v>
      </c>
      <c r="S123" s="62">
        <v>4712</v>
      </c>
      <c r="T123" s="62">
        <v>4711.5872600000012</v>
      </c>
      <c r="U123" s="62">
        <v>4712</v>
      </c>
      <c r="V123" s="62">
        <v>4711.5872600000012</v>
      </c>
      <c r="W123" s="62">
        <v>4712</v>
      </c>
    </row>
    <row r="124" spans="2:23" x14ac:dyDescent="0.45">
      <c r="B124" s="60" t="s">
        <v>106</v>
      </c>
      <c r="C124" s="61">
        <v>7414</v>
      </c>
      <c r="D124" s="61">
        <v>7904</v>
      </c>
      <c r="E124" s="62">
        <v>6088</v>
      </c>
      <c r="F124" s="62">
        <v>21597</v>
      </c>
      <c r="G124" s="62"/>
      <c r="H124" s="62">
        <v>4132</v>
      </c>
      <c r="I124" s="62">
        <v>6154</v>
      </c>
      <c r="J124" s="62">
        <v>6447</v>
      </c>
      <c r="K124" s="62">
        <v>8325</v>
      </c>
      <c r="L124" s="62">
        <v>8547</v>
      </c>
      <c r="M124" s="62">
        <v>7953.4839658127494</v>
      </c>
      <c r="N124" s="62">
        <v>11356.422536742306</v>
      </c>
      <c r="O124" s="62">
        <v>16026.572355344762</v>
      </c>
      <c r="P124" s="62">
        <v>16551.4211853448</v>
      </c>
      <c r="Q124" s="62">
        <v>14396.608456803875</v>
      </c>
      <c r="R124" s="62">
        <v>13981</v>
      </c>
      <c r="S124" s="62">
        <v>11214</v>
      </c>
      <c r="T124" s="62">
        <v>9571.3781890204846</v>
      </c>
      <c r="U124" s="62">
        <v>8064</v>
      </c>
      <c r="V124" s="62">
        <v>12278.063099020483</v>
      </c>
      <c r="W124" s="62">
        <v>8449</v>
      </c>
    </row>
    <row r="125" spans="2:23" ht="16.2" customHeight="1" x14ac:dyDescent="0.45">
      <c r="B125" s="60" t="s">
        <v>107</v>
      </c>
      <c r="C125" s="61">
        <v>13466</v>
      </c>
      <c r="D125" s="61">
        <v>14226</v>
      </c>
      <c r="E125" s="62">
        <v>21794</v>
      </c>
      <c r="F125" s="62">
        <v>27236</v>
      </c>
      <c r="G125" s="62">
        <v>26867</v>
      </c>
      <c r="H125" s="62">
        <v>0</v>
      </c>
      <c r="I125" s="62">
        <v>0</v>
      </c>
      <c r="J125" s="62">
        <v>0</v>
      </c>
      <c r="K125" s="62">
        <v>0</v>
      </c>
      <c r="L125" s="62">
        <v>0</v>
      </c>
      <c r="M125" s="62">
        <v>0</v>
      </c>
      <c r="N125" s="62">
        <v>0</v>
      </c>
      <c r="O125" s="62">
        <v>0</v>
      </c>
      <c r="P125" s="62">
        <v>0</v>
      </c>
      <c r="Q125" s="62">
        <v>3514.5</v>
      </c>
      <c r="R125" s="62">
        <v>0</v>
      </c>
      <c r="S125" s="62">
        <v>0</v>
      </c>
      <c r="T125" s="62">
        <v>0</v>
      </c>
      <c r="U125" s="62">
        <v>0</v>
      </c>
      <c r="V125" s="62">
        <v>2693.0485099999955</v>
      </c>
      <c r="W125" s="62">
        <v>4303</v>
      </c>
    </row>
    <row r="126" spans="2:23" hidden="1" x14ac:dyDescent="0.45">
      <c r="B126" s="60" t="s">
        <v>108</v>
      </c>
      <c r="C126" s="61">
        <v>0</v>
      </c>
      <c r="D126" s="61">
        <v>0</v>
      </c>
      <c r="E126" s="62">
        <v>0</v>
      </c>
      <c r="F126" s="62">
        <v>0</v>
      </c>
      <c r="G126" s="62">
        <v>0</v>
      </c>
      <c r="H126" s="62">
        <v>0</v>
      </c>
      <c r="I126" s="62">
        <v>0</v>
      </c>
      <c r="J126" s="62">
        <v>0</v>
      </c>
      <c r="K126" s="62">
        <v>2762</v>
      </c>
      <c r="L126" s="62">
        <v>0</v>
      </c>
      <c r="M126" s="62">
        <v>0</v>
      </c>
      <c r="N126" s="62">
        <v>0</v>
      </c>
      <c r="O126" s="62">
        <v>0</v>
      </c>
      <c r="P126" s="62">
        <v>0</v>
      </c>
      <c r="Q126" s="62">
        <v>0</v>
      </c>
      <c r="R126" s="62">
        <v>0</v>
      </c>
      <c r="S126" s="62">
        <v>0</v>
      </c>
      <c r="T126" s="62">
        <v>0</v>
      </c>
      <c r="U126" s="62">
        <v>0</v>
      </c>
      <c r="V126" s="62">
        <v>0</v>
      </c>
      <c r="W126" s="62">
        <v>0</v>
      </c>
    </row>
    <row r="127" spans="2:23" x14ac:dyDescent="0.45">
      <c r="B127" s="60" t="s">
        <v>109</v>
      </c>
      <c r="C127" s="61">
        <v>105905</v>
      </c>
      <c r="D127" s="61">
        <v>6492</v>
      </c>
      <c r="E127" s="62">
        <v>7978</v>
      </c>
      <c r="F127" s="62">
        <v>15018.000000000002</v>
      </c>
      <c r="G127" s="62">
        <v>14424</v>
      </c>
      <c r="H127" s="62">
        <v>7170</v>
      </c>
      <c r="I127" s="62">
        <v>4847</v>
      </c>
      <c r="J127" s="62">
        <v>6106</v>
      </c>
      <c r="K127" s="62">
        <v>10429</v>
      </c>
      <c r="L127" s="62">
        <v>7240</v>
      </c>
      <c r="M127" s="62">
        <v>9856.9336392999994</v>
      </c>
      <c r="N127" s="62">
        <v>9059.7914400000009</v>
      </c>
      <c r="O127" s="62">
        <v>7187.2711599999893</v>
      </c>
      <c r="P127" s="62">
        <v>7397.1544000000004</v>
      </c>
      <c r="Q127" s="62">
        <v>8476</v>
      </c>
      <c r="R127" s="62">
        <v>8058.4</v>
      </c>
      <c r="S127" s="62">
        <v>10429.062819999999</v>
      </c>
      <c r="T127" s="62">
        <v>9370.3868800000164</v>
      </c>
      <c r="U127" s="62">
        <v>11091</v>
      </c>
      <c r="V127" s="62">
        <v>13522.35657</v>
      </c>
      <c r="W127" s="62">
        <v>13808</v>
      </c>
    </row>
    <row r="128" spans="2:23" x14ac:dyDescent="0.45">
      <c r="B128" s="63" t="s">
        <v>110</v>
      </c>
      <c r="C128" s="64">
        <f t="shared" ref="C128:S128" si="40">SUM(C121:C127)</f>
        <v>195717</v>
      </c>
      <c r="D128" s="64">
        <f t="shared" si="40"/>
        <v>114759</v>
      </c>
      <c r="E128" s="64">
        <f t="shared" si="40"/>
        <v>132386</v>
      </c>
      <c r="F128" s="64">
        <f t="shared" si="40"/>
        <v>174237</v>
      </c>
      <c r="G128" s="64">
        <f t="shared" si="40"/>
        <v>119040</v>
      </c>
      <c r="H128" s="64">
        <f t="shared" si="40"/>
        <v>139323</v>
      </c>
      <c r="I128" s="64">
        <f t="shared" si="40"/>
        <v>112826</v>
      </c>
      <c r="J128" s="64">
        <f t="shared" si="40"/>
        <v>186829.62599999999</v>
      </c>
      <c r="K128" s="64">
        <f t="shared" si="40"/>
        <v>163638</v>
      </c>
      <c r="L128" s="64">
        <f t="shared" si="40"/>
        <v>190996</v>
      </c>
      <c r="M128" s="64">
        <f t="shared" si="40"/>
        <v>196432.04997081793</v>
      </c>
      <c r="N128" s="64">
        <f t="shared" si="40"/>
        <v>351537.4712358049</v>
      </c>
      <c r="O128" s="64">
        <f t="shared" si="40"/>
        <v>242917.84849964478</v>
      </c>
      <c r="P128" s="64">
        <f t="shared" si="40"/>
        <v>185369.41562534479</v>
      </c>
      <c r="Q128" s="64">
        <f t="shared" si="40"/>
        <v>152994.16766680387</v>
      </c>
      <c r="R128" s="64">
        <f t="shared" si="40"/>
        <v>163266.042139714</v>
      </c>
      <c r="S128" s="64">
        <f t="shared" si="40"/>
        <v>204770.06281999999</v>
      </c>
      <c r="T128" s="64">
        <f>SUM(T121:T127)</f>
        <v>155855.84579232428</v>
      </c>
      <c r="U128" s="64">
        <f t="shared" ref="U128" si="41">SUM(U121:U127)</f>
        <v>199439</v>
      </c>
      <c r="V128" s="64">
        <f>SUM(V121:V127)</f>
        <v>168327.28215367647</v>
      </c>
      <c r="W128" s="64">
        <f>SUM(W121:W127)</f>
        <v>201522</v>
      </c>
    </row>
    <row r="129" spans="1:23" x14ac:dyDescent="0.45">
      <c r="B129" s="63" t="s">
        <v>111</v>
      </c>
      <c r="C129" s="64">
        <f t="shared" ref="C129:U129" si="42">C119+C128</f>
        <v>309310.95</v>
      </c>
      <c r="D129" s="64">
        <f t="shared" si="42"/>
        <v>200243</v>
      </c>
      <c r="E129" s="64">
        <f t="shared" si="42"/>
        <v>260956</v>
      </c>
      <c r="F129" s="64">
        <f t="shared" si="42"/>
        <v>679186</v>
      </c>
      <c r="G129" s="64">
        <f t="shared" si="42"/>
        <v>594073</v>
      </c>
      <c r="H129" s="64">
        <f t="shared" si="42"/>
        <v>1299202.5537628843</v>
      </c>
      <c r="I129" s="64">
        <f t="shared" si="42"/>
        <v>1316100</v>
      </c>
      <c r="J129" s="64">
        <f t="shared" si="42"/>
        <v>1405630</v>
      </c>
      <c r="K129" s="64">
        <f t="shared" si="42"/>
        <v>1622707</v>
      </c>
      <c r="L129" s="64">
        <f t="shared" si="42"/>
        <v>1626407</v>
      </c>
      <c r="M129" s="64">
        <f t="shared" si="42"/>
        <v>1617388.7125408179</v>
      </c>
      <c r="N129" s="64">
        <f t="shared" si="42"/>
        <v>1734796.442685805</v>
      </c>
      <c r="O129" s="64">
        <f t="shared" si="42"/>
        <v>1790198.0909496448</v>
      </c>
      <c r="P129" s="64">
        <f t="shared" si="42"/>
        <v>1988477.9407753448</v>
      </c>
      <c r="Q129" s="64">
        <f t="shared" si="42"/>
        <v>1846602.7748526379</v>
      </c>
      <c r="R129" s="64">
        <f t="shared" si="42"/>
        <v>1618249.0313083143</v>
      </c>
      <c r="S129" s="64">
        <f t="shared" si="42"/>
        <v>1627917.0628200001</v>
      </c>
      <c r="T129" s="64">
        <f t="shared" si="42"/>
        <v>1648523.9739356146</v>
      </c>
      <c r="U129" s="64">
        <f t="shared" si="42"/>
        <v>1597670</v>
      </c>
      <c r="V129" s="64">
        <f t="shared" ref="V129:W129" si="43">V119+V128</f>
        <v>1617385.4014756156</v>
      </c>
      <c r="W129" s="64">
        <f t="shared" si="43"/>
        <v>1568638</v>
      </c>
    </row>
    <row r="130" spans="1:23" x14ac:dyDescent="0.45">
      <c r="B130" s="56"/>
      <c r="C130" s="61"/>
      <c r="D130" s="61"/>
      <c r="E130" s="62"/>
      <c r="F130" s="62"/>
      <c r="G130" s="61"/>
      <c r="H130" s="61"/>
      <c r="I130" s="61"/>
      <c r="J130" s="61"/>
    </row>
    <row r="131" spans="1:23" x14ac:dyDescent="0.45">
      <c r="B131" s="63" t="s">
        <v>112</v>
      </c>
      <c r="C131" s="64">
        <f t="shared" ref="C131:U131" si="44">C113+C129</f>
        <v>1738628</v>
      </c>
      <c r="D131" s="64">
        <f t="shared" si="44"/>
        <v>1743987</v>
      </c>
      <c r="E131" s="64">
        <f t="shared" si="44"/>
        <v>1809639</v>
      </c>
      <c r="F131" s="64">
        <f t="shared" si="44"/>
        <v>2312227</v>
      </c>
      <c r="G131" s="64">
        <f t="shared" si="44"/>
        <v>2396081</v>
      </c>
      <c r="H131" s="64">
        <f t="shared" si="44"/>
        <v>2830002.7537628841</v>
      </c>
      <c r="I131" s="64">
        <f t="shared" si="44"/>
        <v>2885227</v>
      </c>
      <c r="J131" s="64">
        <f t="shared" si="44"/>
        <v>2968381</v>
      </c>
      <c r="K131" s="64">
        <f t="shared" si="44"/>
        <v>3093917.4699999997</v>
      </c>
      <c r="L131" s="64">
        <f t="shared" si="44"/>
        <v>3225683</v>
      </c>
      <c r="M131" s="64">
        <f t="shared" si="44"/>
        <v>2862236.7544640638</v>
      </c>
      <c r="N131" s="64">
        <f t="shared" si="44"/>
        <v>2264012.0829290929</v>
      </c>
      <c r="O131" s="64">
        <f t="shared" si="44"/>
        <v>2313563.243873449</v>
      </c>
      <c r="P131" s="64">
        <f t="shared" si="44"/>
        <v>2347764.0637053447</v>
      </c>
      <c r="Q131" s="64">
        <f t="shared" si="44"/>
        <v>2259731.6239389582</v>
      </c>
      <c r="R131" s="64">
        <f t="shared" si="44"/>
        <v>2399517.3499946157</v>
      </c>
      <c r="S131" s="64">
        <f t="shared" si="44"/>
        <v>2495960.9721100004</v>
      </c>
      <c r="T131" s="64">
        <f t="shared" si="44"/>
        <v>2584841.7977367737</v>
      </c>
      <c r="U131" s="64">
        <f t="shared" si="44"/>
        <v>2687280</v>
      </c>
      <c r="V131" s="64">
        <f>V113+V129</f>
        <v>2618966.6829264564</v>
      </c>
      <c r="W131" s="64">
        <f>W113+W129</f>
        <v>2762416</v>
      </c>
    </row>
    <row r="132" spans="1:23" x14ac:dyDescent="0.45">
      <c r="B132" s="68"/>
      <c r="C132" s="69"/>
      <c r="D132" s="69"/>
      <c r="E132" s="69"/>
      <c r="F132" s="69"/>
      <c r="G132" s="69"/>
      <c r="H132" s="69"/>
      <c r="I132" s="70"/>
      <c r="J132" s="70"/>
      <c r="K132" s="70"/>
      <c r="L132" s="70"/>
      <c r="M132" s="70"/>
      <c r="N132" s="70"/>
      <c r="O132" s="70"/>
      <c r="P132" s="70"/>
      <c r="Q132" s="70"/>
      <c r="R132" s="70"/>
      <c r="S132" s="70"/>
      <c r="T132" s="70"/>
      <c r="U132" s="70"/>
      <c r="V132" s="70"/>
      <c r="W132" s="70"/>
    </row>
    <row r="133" spans="1:23" x14ac:dyDescent="0.45">
      <c r="B133" s="7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21"/>
      <c r="Q133" s="11"/>
      <c r="R133" s="11"/>
      <c r="S133" s="72"/>
      <c r="T133" s="72"/>
      <c r="U133" s="72"/>
      <c r="V133" s="72"/>
      <c r="W133" s="72"/>
    </row>
    <row r="134" spans="1:23" x14ac:dyDescent="0.45">
      <c r="B134" s="73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21"/>
      <c r="Q134" s="11"/>
      <c r="R134" s="11"/>
      <c r="S134" s="11"/>
      <c r="T134" s="107"/>
      <c r="U134" s="107"/>
      <c r="V134" s="107"/>
      <c r="W134" s="107"/>
    </row>
    <row r="135" spans="1:23" s="18" customFormat="1" x14ac:dyDescent="0.45">
      <c r="A135" s="13"/>
      <c r="B135" s="14" t="s">
        <v>113</v>
      </c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6"/>
      <c r="Q135" s="16"/>
      <c r="R135" s="16"/>
      <c r="S135" s="17"/>
      <c r="T135" s="17"/>
      <c r="U135" s="17"/>
      <c r="V135" s="17"/>
      <c r="W135" s="17"/>
    </row>
    <row r="136" spans="1:23" x14ac:dyDescent="0.45">
      <c r="B136" s="73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21"/>
      <c r="Q136" s="11"/>
      <c r="R136" s="11"/>
      <c r="S136" s="11"/>
      <c r="T136" s="11"/>
      <c r="U136" s="11"/>
      <c r="V136" s="11"/>
      <c r="W136" s="11"/>
    </row>
    <row r="137" spans="1:23" x14ac:dyDescent="0.45">
      <c r="B137" s="74" t="s">
        <v>114</v>
      </c>
      <c r="C137" s="74"/>
      <c r="D137" s="75"/>
      <c r="E137" s="75"/>
      <c r="F137" s="75"/>
      <c r="G137" s="75"/>
      <c r="H137" s="75"/>
      <c r="I137" s="75"/>
      <c r="J137" s="75"/>
      <c r="Q137" s="76"/>
      <c r="R137" s="76"/>
      <c r="S137" s="76"/>
      <c r="T137" s="76"/>
      <c r="U137" s="76"/>
      <c r="V137" s="76"/>
      <c r="W137" s="76"/>
    </row>
    <row r="138" spans="1:23" x14ac:dyDescent="0.45">
      <c r="B138" s="68" t="s">
        <v>115</v>
      </c>
      <c r="C138" s="61">
        <v>338572</v>
      </c>
      <c r="D138" s="61">
        <v>353933.709049383</v>
      </c>
      <c r="E138" s="61">
        <v>336695</v>
      </c>
      <c r="F138" s="61">
        <v>433749</v>
      </c>
      <c r="G138" s="61">
        <v>480858.63672000001</v>
      </c>
      <c r="H138" s="61">
        <v>470825</v>
      </c>
      <c r="I138" s="61">
        <v>475455.32827999996</v>
      </c>
      <c r="J138" s="61">
        <v>526862.06652999995</v>
      </c>
      <c r="K138" s="61">
        <v>564849</v>
      </c>
      <c r="L138" s="61">
        <v>456742</v>
      </c>
      <c r="M138" s="61">
        <v>447510</v>
      </c>
      <c r="N138" s="61">
        <v>455637.86681006651</v>
      </c>
      <c r="O138" s="61">
        <v>503900.43143998401</v>
      </c>
      <c r="P138" s="61">
        <v>487815.42860000097</v>
      </c>
      <c r="Q138" s="77">
        <v>557863.63153990381</v>
      </c>
      <c r="R138" s="77">
        <v>691891</v>
      </c>
      <c r="S138" s="77">
        <v>620992.59862000705</v>
      </c>
      <c r="T138" s="77">
        <v>634857</v>
      </c>
      <c r="U138" s="77">
        <v>624132</v>
      </c>
      <c r="V138" s="77">
        <v>306151</v>
      </c>
      <c r="W138" s="77">
        <v>309916</v>
      </c>
    </row>
    <row r="139" spans="1:23" x14ac:dyDescent="0.45">
      <c r="B139" s="68" t="s">
        <v>154</v>
      </c>
      <c r="C139" s="61">
        <v>-209881</v>
      </c>
      <c r="D139" s="61">
        <v>-222798.821526257</v>
      </c>
      <c r="E139" s="61">
        <v>-200350</v>
      </c>
      <c r="F139" s="61">
        <v>-195161.76078305542</v>
      </c>
      <c r="G139" s="61">
        <v>-224669.51554281963</v>
      </c>
      <c r="H139" s="61">
        <v>-245997</v>
      </c>
      <c r="I139" s="61">
        <v>-240401.24345686065</v>
      </c>
      <c r="J139" s="61">
        <v>-243831.89957999895</v>
      </c>
      <c r="K139" s="61">
        <v>-260232</v>
      </c>
      <c r="L139" s="61">
        <v>-264102</v>
      </c>
      <c r="M139" s="61">
        <v>-268592.501500001</v>
      </c>
      <c r="N139" s="61">
        <v>-276328.35019459948</v>
      </c>
      <c r="O139" s="61">
        <v>-288414</v>
      </c>
      <c r="P139" s="61">
        <v>-275099.47608849336</v>
      </c>
      <c r="Q139" s="77">
        <v>-310564</v>
      </c>
      <c r="R139" s="77">
        <v>-403670</v>
      </c>
      <c r="S139" s="77">
        <v>-444177.5</v>
      </c>
      <c r="T139" s="77">
        <v>-416028.48109146871</v>
      </c>
      <c r="U139" s="77">
        <v>-431878</v>
      </c>
      <c r="V139" s="77">
        <v>-228598</v>
      </c>
      <c r="W139" s="77">
        <v>-204271.10005999901</v>
      </c>
    </row>
    <row r="140" spans="1:23" ht="16.2" customHeight="1" x14ac:dyDescent="0.45">
      <c r="B140" s="68" t="s">
        <v>116</v>
      </c>
      <c r="C140" s="61">
        <v>0</v>
      </c>
      <c r="D140" s="61">
        <v>0</v>
      </c>
      <c r="E140" s="61">
        <v>0</v>
      </c>
      <c r="F140" s="61">
        <v>0</v>
      </c>
      <c r="G140" s="61">
        <v>0</v>
      </c>
      <c r="H140" s="61">
        <v>23000</v>
      </c>
      <c r="I140" s="61">
        <v>7500</v>
      </c>
      <c r="J140" s="61">
        <v>0</v>
      </c>
      <c r="K140" s="61">
        <v>0</v>
      </c>
      <c r="L140" s="61">
        <v>0</v>
      </c>
      <c r="M140" s="61">
        <v>0</v>
      </c>
      <c r="N140" s="61">
        <v>0</v>
      </c>
      <c r="O140" s="61">
        <v>0</v>
      </c>
      <c r="P140" s="61">
        <v>0</v>
      </c>
      <c r="Q140" s="77">
        <v>0</v>
      </c>
      <c r="R140" s="77">
        <v>0</v>
      </c>
      <c r="S140" s="77">
        <v>0</v>
      </c>
      <c r="T140" s="77">
        <v>0</v>
      </c>
      <c r="U140" s="77">
        <v>0</v>
      </c>
      <c r="V140" s="77">
        <v>0</v>
      </c>
      <c r="W140" s="77">
        <v>0</v>
      </c>
    </row>
    <row r="141" spans="1:23" hidden="1" x14ac:dyDescent="0.45">
      <c r="B141" s="80" t="s">
        <v>117</v>
      </c>
      <c r="C141" s="78">
        <f>SUM(C138:C140)</f>
        <v>128691</v>
      </c>
      <c r="D141" s="78">
        <f t="shared" ref="D141:S141" si="45">SUM(D138:D140)</f>
        <v>131134.887523126</v>
      </c>
      <c r="E141" s="78">
        <f t="shared" si="45"/>
        <v>136345</v>
      </c>
      <c r="F141" s="78">
        <f t="shared" si="45"/>
        <v>238587.23921694458</v>
      </c>
      <c r="G141" s="78">
        <f t="shared" si="45"/>
        <v>256189.12117718038</v>
      </c>
      <c r="H141" s="78">
        <f t="shared" si="45"/>
        <v>247828</v>
      </c>
      <c r="I141" s="78">
        <f t="shared" si="45"/>
        <v>242554.0848231393</v>
      </c>
      <c r="J141" s="78">
        <f t="shared" si="45"/>
        <v>283030.16695000103</v>
      </c>
      <c r="K141" s="78">
        <f t="shared" si="45"/>
        <v>304617</v>
      </c>
      <c r="L141" s="78">
        <f t="shared" si="45"/>
        <v>192640</v>
      </c>
      <c r="M141" s="78">
        <f t="shared" si="45"/>
        <v>178917.498499999</v>
      </c>
      <c r="N141" s="78">
        <f t="shared" si="45"/>
        <v>179309.51661546703</v>
      </c>
      <c r="O141" s="78">
        <f t="shared" si="45"/>
        <v>215486.43143998401</v>
      </c>
      <c r="P141" s="78">
        <f t="shared" si="45"/>
        <v>212715.95251150761</v>
      </c>
      <c r="Q141" s="79">
        <f t="shared" si="45"/>
        <v>247299.63153990381</v>
      </c>
      <c r="R141" s="79">
        <f t="shared" si="45"/>
        <v>288221</v>
      </c>
      <c r="S141" s="79">
        <f t="shared" si="45"/>
        <v>176815.09862000705</v>
      </c>
      <c r="T141" s="79">
        <f>SUM(T138:T140)</f>
        <v>218828.51890853129</v>
      </c>
      <c r="U141" s="79">
        <f>SUM(U138:U140)</f>
        <v>192254</v>
      </c>
      <c r="V141" s="79">
        <f t="shared" ref="V141:W141" si="46">SUM(V138:V140)</f>
        <v>77553</v>
      </c>
      <c r="W141" s="79">
        <f t="shared" si="46"/>
        <v>105644.89994000099</v>
      </c>
    </row>
    <row r="142" spans="1:23" hidden="1" x14ac:dyDescent="0.45">
      <c r="Q142" s="76"/>
      <c r="R142" s="76"/>
      <c r="S142" s="76"/>
      <c r="T142" s="76"/>
      <c r="U142" s="76"/>
      <c r="V142" s="76"/>
      <c r="W142" s="76"/>
    </row>
    <row r="143" spans="1:23" ht="16.2" hidden="1" customHeight="1" x14ac:dyDescent="0.45">
      <c r="B143" s="68" t="s">
        <v>118</v>
      </c>
      <c r="C143" s="61">
        <v>-32161</v>
      </c>
      <c r="D143" s="61">
        <v>-13660.52843</v>
      </c>
      <c r="E143" s="61">
        <v>-18043</v>
      </c>
      <c r="F143" s="61">
        <v>-4923</v>
      </c>
      <c r="G143" s="61">
        <v>-30259.458759999998</v>
      </c>
      <c r="H143" s="61">
        <v>-8220.3372199999994</v>
      </c>
      <c r="I143" s="61">
        <v>-23751.429810000001</v>
      </c>
      <c r="J143" s="61">
        <v>-2925.1819</v>
      </c>
      <c r="K143" s="61">
        <v>-5121</v>
      </c>
      <c r="L143" s="61">
        <v>-5229</v>
      </c>
      <c r="M143" s="61">
        <v>-2685</v>
      </c>
      <c r="N143" s="61">
        <v>-270</v>
      </c>
      <c r="O143" s="61">
        <v>-250</v>
      </c>
      <c r="P143" s="61">
        <v>0</v>
      </c>
      <c r="Q143" s="77">
        <v>0</v>
      </c>
      <c r="R143" s="77">
        <v>0</v>
      </c>
      <c r="S143" s="77">
        <v>0</v>
      </c>
      <c r="T143" s="77">
        <v>0</v>
      </c>
      <c r="U143" s="77">
        <v>0</v>
      </c>
      <c r="V143" s="77">
        <v>0</v>
      </c>
      <c r="W143" s="77">
        <v>0</v>
      </c>
    </row>
    <row r="144" spans="1:23" ht="16.2" hidden="1" customHeight="1" x14ac:dyDescent="0.45">
      <c r="B144" s="68" t="s">
        <v>119</v>
      </c>
      <c r="C144" s="61">
        <v>-934</v>
      </c>
      <c r="D144" s="61">
        <v>-1913</v>
      </c>
      <c r="E144" s="61">
        <v>-1604</v>
      </c>
      <c r="F144" s="61">
        <v>-2163</v>
      </c>
      <c r="G144" s="61">
        <v>0</v>
      </c>
      <c r="H144" s="61">
        <v>0</v>
      </c>
      <c r="I144" s="61">
        <v>0</v>
      </c>
      <c r="J144" s="61">
        <v>0</v>
      </c>
      <c r="K144" s="61">
        <v>0</v>
      </c>
      <c r="L144" s="61">
        <v>0</v>
      </c>
      <c r="M144" s="61">
        <v>0</v>
      </c>
      <c r="N144" s="61">
        <v>0</v>
      </c>
      <c r="O144" s="61">
        <v>0</v>
      </c>
      <c r="P144" s="61">
        <v>0</v>
      </c>
      <c r="Q144" s="77">
        <v>0</v>
      </c>
      <c r="R144" s="77">
        <v>0</v>
      </c>
      <c r="S144" s="77">
        <v>0</v>
      </c>
      <c r="T144" s="77">
        <v>0</v>
      </c>
      <c r="U144" s="77">
        <v>0</v>
      </c>
      <c r="V144" s="77">
        <v>0</v>
      </c>
      <c r="W144" s="77">
        <v>0</v>
      </c>
    </row>
    <row r="145" spans="2:23" x14ac:dyDescent="0.45">
      <c r="B145" s="80" t="s">
        <v>120</v>
      </c>
      <c r="C145" s="81">
        <f t="shared" ref="C145:U145" si="47">SUM(C141,C143:C144)</f>
        <v>95596</v>
      </c>
      <c r="D145" s="81">
        <f t="shared" si="47"/>
        <v>115561.359093126</v>
      </c>
      <c r="E145" s="81">
        <f t="shared" si="47"/>
        <v>116698</v>
      </c>
      <c r="F145" s="81">
        <f t="shared" si="47"/>
        <v>231501.23921694458</v>
      </c>
      <c r="G145" s="81">
        <f t="shared" si="47"/>
        <v>225929.66241718037</v>
      </c>
      <c r="H145" s="81">
        <f t="shared" si="47"/>
        <v>239607.66278000001</v>
      </c>
      <c r="I145" s="81">
        <f t="shared" si="47"/>
        <v>218802.6550131393</v>
      </c>
      <c r="J145" s="81">
        <f t="shared" si="47"/>
        <v>280104.98505000101</v>
      </c>
      <c r="K145" s="81">
        <f t="shared" si="47"/>
        <v>299496</v>
      </c>
      <c r="L145" s="81">
        <f t="shared" si="47"/>
        <v>187411</v>
      </c>
      <c r="M145" s="81">
        <f t="shared" si="47"/>
        <v>176232.498499999</v>
      </c>
      <c r="N145" s="81">
        <f t="shared" si="47"/>
        <v>179039.51661546703</v>
      </c>
      <c r="O145" s="81">
        <f t="shared" si="47"/>
        <v>215236.43143998401</v>
      </c>
      <c r="P145" s="81">
        <f t="shared" si="47"/>
        <v>212715.95251150761</v>
      </c>
      <c r="Q145" s="82">
        <f t="shared" si="47"/>
        <v>247299.63153990381</v>
      </c>
      <c r="R145" s="82">
        <f t="shared" si="47"/>
        <v>288221</v>
      </c>
      <c r="S145" s="82">
        <f t="shared" si="47"/>
        <v>176815.09862000705</v>
      </c>
      <c r="T145" s="82">
        <f t="shared" si="47"/>
        <v>218828.51890853129</v>
      </c>
      <c r="U145" s="82">
        <f t="shared" si="47"/>
        <v>192254</v>
      </c>
      <c r="V145" s="82">
        <f t="shared" ref="V145:W145" si="48">SUM(V141,V143:V144)</f>
        <v>77553</v>
      </c>
      <c r="W145" s="82">
        <f t="shared" si="48"/>
        <v>105644.89994000099</v>
      </c>
    </row>
    <row r="146" spans="2:23" x14ac:dyDescent="0.45">
      <c r="B146" s="68"/>
      <c r="C146" s="61"/>
      <c r="D146" s="61"/>
      <c r="E146" s="61"/>
      <c r="F146" s="61"/>
      <c r="G146" s="61"/>
      <c r="H146" s="61"/>
      <c r="I146" s="61"/>
      <c r="J146" s="61"/>
      <c r="Q146" s="76"/>
      <c r="R146" s="76"/>
      <c r="S146" s="76"/>
      <c r="T146" s="76"/>
      <c r="U146" s="76"/>
      <c r="V146" s="76"/>
      <c r="W146" s="76"/>
    </row>
    <row r="147" spans="2:23" x14ac:dyDescent="0.45">
      <c r="B147" s="74" t="s">
        <v>121</v>
      </c>
      <c r="C147" s="61"/>
      <c r="D147" s="61"/>
      <c r="E147" s="61"/>
      <c r="F147" s="61"/>
      <c r="G147" s="61"/>
      <c r="H147" s="61"/>
      <c r="I147" s="61"/>
      <c r="J147" s="61"/>
      <c r="Q147" s="76"/>
      <c r="R147" s="76"/>
      <c r="S147" s="76"/>
      <c r="T147" s="76"/>
      <c r="U147" s="76"/>
      <c r="V147" s="76"/>
      <c r="W147" s="76"/>
    </row>
    <row r="148" spans="2:23" x14ac:dyDescent="0.45">
      <c r="B148" s="68" t="s">
        <v>122</v>
      </c>
      <c r="C148" s="61">
        <v>-95846</v>
      </c>
      <c r="D148" s="61">
        <v>-78020.615941999989</v>
      </c>
      <c r="E148" s="61">
        <v>-89976</v>
      </c>
      <c r="F148" s="61">
        <v>-281737.96191933082</v>
      </c>
      <c r="G148" s="61">
        <v>-436028</v>
      </c>
      <c r="H148" s="61">
        <v>-401168</v>
      </c>
      <c r="I148" s="61">
        <f>-148847-48</f>
        <v>-148895</v>
      </c>
      <c r="J148" s="61">
        <v>-86851.786939999904</v>
      </c>
      <c r="K148" s="61">
        <v>-156993</v>
      </c>
      <c r="L148" s="61">
        <v>-200274</v>
      </c>
      <c r="M148" s="61">
        <v>-165265</v>
      </c>
      <c r="N148" s="61">
        <v>-104694.38057539999</v>
      </c>
      <c r="O148" s="61">
        <v>-112151</v>
      </c>
      <c r="P148" s="61">
        <v>-55904</v>
      </c>
      <c r="Q148" s="77">
        <v>-77156.226230000015</v>
      </c>
      <c r="R148" s="77">
        <v>-134968.26545499999</v>
      </c>
      <c r="S148" s="77">
        <v>-139342</v>
      </c>
      <c r="T148" s="77">
        <v>-150724.59214853393</v>
      </c>
      <c r="U148" s="77">
        <v>-181396.02042759999</v>
      </c>
      <c r="V148" s="77">
        <v>-70104</v>
      </c>
      <c r="W148" s="77">
        <v>-58100.11</v>
      </c>
    </row>
    <row r="149" spans="2:23" x14ac:dyDescent="0.45">
      <c r="B149" s="68" t="s">
        <v>149</v>
      </c>
      <c r="C149" s="77">
        <v>0</v>
      </c>
      <c r="D149" s="77">
        <v>0</v>
      </c>
      <c r="E149" s="77">
        <v>0</v>
      </c>
      <c r="F149" s="77">
        <v>0</v>
      </c>
      <c r="G149" s="77">
        <v>0</v>
      </c>
      <c r="H149" s="77">
        <v>0</v>
      </c>
      <c r="I149" s="77">
        <v>0</v>
      </c>
      <c r="J149" s="77">
        <v>0</v>
      </c>
      <c r="K149" s="77">
        <v>0</v>
      </c>
      <c r="L149" s="77">
        <v>0</v>
      </c>
      <c r="M149" s="77">
        <v>0</v>
      </c>
      <c r="N149" s="77">
        <v>0</v>
      </c>
      <c r="O149" s="77">
        <v>0</v>
      </c>
      <c r="P149" s="77">
        <v>0</v>
      </c>
      <c r="Q149" s="77">
        <v>0</v>
      </c>
      <c r="R149" s="77">
        <v>0</v>
      </c>
      <c r="S149" s="77">
        <v>0</v>
      </c>
      <c r="T149" s="77">
        <v>-4342.6600099999996</v>
      </c>
      <c r="U149" s="77">
        <v>0</v>
      </c>
      <c r="V149" s="77">
        <v>0</v>
      </c>
      <c r="W149" s="77">
        <v>0</v>
      </c>
    </row>
    <row r="150" spans="2:23" x14ac:dyDescent="0.45">
      <c r="B150" s="68" t="s">
        <v>123</v>
      </c>
      <c r="C150" s="61">
        <v>2634</v>
      </c>
      <c r="D150" s="61">
        <v>0</v>
      </c>
      <c r="E150" s="61">
        <v>0</v>
      </c>
      <c r="F150" s="61">
        <v>6300</v>
      </c>
      <c r="G150" s="61">
        <v>0</v>
      </c>
      <c r="H150" s="61">
        <v>3032</v>
      </c>
      <c r="I150" s="61">
        <v>186</v>
      </c>
      <c r="J150" s="61">
        <v>75.521000000000001</v>
      </c>
      <c r="K150" s="61">
        <v>0</v>
      </c>
      <c r="L150" s="61">
        <v>3350</v>
      </c>
      <c r="M150" s="61">
        <v>5132.6455199999991</v>
      </c>
      <c r="N150" s="61">
        <v>17356.636259999999</v>
      </c>
      <c r="O150" s="61">
        <v>13834.571020000001</v>
      </c>
      <c r="P150" s="61">
        <v>2329.85862</v>
      </c>
      <c r="Q150" s="77">
        <v>2902.1655499999997</v>
      </c>
      <c r="R150" s="77">
        <v>7383</v>
      </c>
      <c r="S150" s="77">
        <v>262.315</v>
      </c>
      <c r="T150" s="77">
        <v>11129</v>
      </c>
      <c r="U150" s="77">
        <v>14230</v>
      </c>
      <c r="V150" s="77">
        <v>0</v>
      </c>
      <c r="W150" s="77">
        <v>13151.964</v>
      </c>
    </row>
    <row r="151" spans="2:23" x14ac:dyDescent="0.45">
      <c r="B151" s="68" t="s">
        <v>124</v>
      </c>
      <c r="C151" s="61">
        <v>1658</v>
      </c>
      <c r="D151" s="61">
        <v>0</v>
      </c>
      <c r="E151" s="61">
        <v>0</v>
      </c>
      <c r="F151" s="61">
        <v>3349.5183300000008</v>
      </c>
      <c r="G151" s="61">
        <v>9883.2161300000007</v>
      </c>
      <c r="H151" s="61">
        <v>11300</v>
      </c>
      <c r="I151" s="61">
        <v>16763.961676708001</v>
      </c>
      <c r="J151" s="61">
        <v>11523.068930000003</v>
      </c>
      <c r="K151" s="61">
        <v>20992.304030000014</v>
      </c>
      <c r="L151" s="61">
        <v>22435</v>
      </c>
      <c r="M151" s="61">
        <v>14805.433199999999</v>
      </c>
      <c r="N151" s="61">
        <v>11856.373279999998</v>
      </c>
      <c r="O151" s="61">
        <v>12653.359540000003</v>
      </c>
      <c r="P151" s="61">
        <v>16260.760850000001</v>
      </c>
      <c r="Q151" s="77">
        <v>20907.187129999984</v>
      </c>
      <c r="R151" s="77">
        <v>27434.215749999974</v>
      </c>
      <c r="S151" s="77">
        <v>34132.862999999976</v>
      </c>
      <c r="T151" s="77">
        <v>24426.025639999996</v>
      </c>
      <c r="U151" s="77">
        <v>26182.400000000001</v>
      </c>
      <c r="V151" s="77">
        <v>12055</v>
      </c>
      <c r="W151" s="77">
        <v>11334.575840000003</v>
      </c>
    </row>
    <row r="152" spans="2:23" x14ac:dyDescent="0.45">
      <c r="B152" s="68" t="s">
        <v>168</v>
      </c>
      <c r="C152" s="61"/>
      <c r="D152" s="62"/>
      <c r="E152" s="62"/>
      <c r="F152" s="62"/>
      <c r="G152" s="59"/>
      <c r="H152" s="62"/>
      <c r="I152" s="62"/>
      <c r="J152" s="62"/>
      <c r="K152" s="62"/>
      <c r="L152" s="62"/>
      <c r="M152" s="62"/>
      <c r="N152" s="62"/>
      <c r="O152" s="62"/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-15929.295719999998</v>
      </c>
      <c r="V152" s="77">
        <v>-7958</v>
      </c>
      <c r="W152" s="77">
        <v>15929</v>
      </c>
    </row>
    <row r="153" spans="2:23" ht="16.2" customHeight="1" x14ac:dyDescent="0.45">
      <c r="B153" s="68" t="s">
        <v>125</v>
      </c>
      <c r="C153" s="61">
        <v>0</v>
      </c>
      <c r="D153" s="61">
        <v>0</v>
      </c>
      <c r="E153" s="61">
        <v>0</v>
      </c>
      <c r="F153" s="61">
        <v>-11912</v>
      </c>
      <c r="G153" s="61">
        <v>8949</v>
      </c>
      <c r="H153" s="61">
        <v>2963</v>
      </c>
      <c r="I153" s="61">
        <v>0</v>
      </c>
      <c r="J153" s="61">
        <v>0</v>
      </c>
      <c r="K153" s="61">
        <v>0</v>
      </c>
      <c r="L153" s="61">
        <v>0</v>
      </c>
      <c r="M153" s="61">
        <v>0</v>
      </c>
      <c r="N153" s="61">
        <v>0</v>
      </c>
      <c r="O153" s="61">
        <v>0</v>
      </c>
      <c r="P153" s="61">
        <v>0</v>
      </c>
      <c r="Q153" s="77">
        <v>0</v>
      </c>
      <c r="R153" s="77">
        <v>0</v>
      </c>
      <c r="S153" s="77">
        <v>0</v>
      </c>
      <c r="T153" s="77">
        <v>0</v>
      </c>
      <c r="U153" s="77">
        <v>0</v>
      </c>
      <c r="V153" s="77">
        <v>0</v>
      </c>
      <c r="W153" s="77">
        <v>0</v>
      </c>
    </row>
    <row r="154" spans="2:23" x14ac:dyDescent="0.45">
      <c r="B154" s="68" t="s">
        <v>166</v>
      </c>
      <c r="C154" s="61">
        <v>0</v>
      </c>
      <c r="D154" s="61">
        <v>0</v>
      </c>
      <c r="E154" s="61">
        <v>0</v>
      </c>
      <c r="F154" s="61">
        <v>-38021</v>
      </c>
      <c r="G154" s="61">
        <v>-38428</v>
      </c>
      <c r="H154" s="61">
        <v>-23872</v>
      </c>
      <c r="I154" s="61">
        <v>95525</v>
      </c>
      <c r="J154" s="61">
        <v>0</v>
      </c>
      <c r="K154" s="61">
        <v>0</v>
      </c>
      <c r="L154" s="61">
        <v>0</v>
      </c>
      <c r="M154" s="61">
        <v>0</v>
      </c>
      <c r="N154" s="61">
        <v>0</v>
      </c>
      <c r="O154" s="61">
        <v>0</v>
      </c>
      <c r="P154" s="61">
        <v>0</v>
      </c>
      <c r="Q154" s="77">
        <v>-3254</v>
      </c>
      <c r="R154" s="77">
        <v>-817</v>
      </c>
      <c r="S154" s="77">
        <v>4070.5753399999999</v>
      </c>
      <c r="T154" s="77">
        <v>0</v>
      </c>
      <c r="U154" s="77">
        <v>-21872.194670000001</v>
      </c>
      <c r="V154" s="77">
        <v>-44784</v>
      </c>
      <c r="W154" s="77">
        <v>21871.5</v>
      </c>
    </row>
    <row r="155" spans="2:23" ht="16.2" customHeight="1" x14ac:dyDescent="0.45">
      <c r="B155" s="68" t="s">
        <v>169</v>
      </c>
      <c r="C155" s="61">
        <v>181</v>
      </c>
      <c r="D155" s="61">
        <v>386.9</v>
      </c>
      <c r="E155" s="61">
        <v>622</v>
      </c>
      <c r="F155" s="61">
        <v>0</v>
      </c>
      <c r="G155" s="61">
        <v>0</v>
      </c>
      <c r="H155" s="61">
        <v>0</v>
      </c>
      <c r="I155" s="61">
        <v>0</v>
      </c>
      <c r="J155" s="61">
        <v>0</v>
      </c>
      <c r="K155" s="61">
        <v>0</v>
      </c>
      <c r="L155" s="61">
        <v>1075</v>
      </c>
      <c r="M155" s="61">
        <v>0</v>
      </c>
      <c r="N155" s="61">
        <v>0</v>
      </c>
      <c r="O155" s="61">
        <v>0</v>
      </c>
      <c r="P155" s="61">
        <v>0</v>
      </c>
      <c r="Q155" s="77">
        <v>0</v>
      </c>
      <c r="R155" s="77">
        <v>0</v>
      </c>
      <c r="S155" s="77">
        <v>0</v>
      </c>
      <c r="T155" s="77">
        <v>0</v>
      </c>
      <c r="U155" s="77">
        <v>9843</v>
      </c>
      <c r="V155" s="77">
        <v>0</v>
      </c>
      <c r="W155" s="77">
        <v>1520.1200000000008</v>
      </c>
    </row>
    <row r="156" spans="2:23" x14ac:dyDescent="0.45">
      <c r="B156" s="68" t="s">
        <v>126</v>
      </c>
      <c r="C156" s="61">
        <v>0</v>
      </c>
      <c r="D156" s="61">
        <v>0</v>
      </c>
      <c r="E156" s="61">
        <v>0</v>
      </c>
      <c r="F156" s="61">
        <v>0</v>
      </c>
      <c r="G156" s="61">
        <v>0</v>
      </c>
      <c r="H156" s="61">
        <v>0</v>
      </c>
      <c r="I156" s="61">
        <v>0</v>
      </c>
      <c r="J156" s="61">
        <v>0</v>
      </c>
      <c r="K156" s="61">
        <v>-38507.199999999997</v>
      </c>
      <c r="L156" s="61">
        <v>-32563</v>
      </c>
      <c r="M156" s="61">
        <v>0</v>
      </c>
      <c r="N156" s="61">
        <v>0</v>
      </c>
      <c r="O156" s="61">
        <v>0</v>
      </c>
      <c r="P156" s="61">
        <v>0</v>
      </c>
      <c r="Q156" s="77">
        <v>0</v>
      </c>
      <c r="R156" s="77">
        <v>-21567.7</v>
      </c>
      <c r="S156" s="77">
        <v>0</v>
      </c>
      <c r="T156" s="77">
        <v>0</v>
      </c>
      <c r="U156" s="77">
        <v>0</v>
      </c>
      <c r="V156" s="77">
        <v>0</v>
      </c>
      <c r="W156" s="77">
        <v>0</v>
      </c>
    </row>
    <row r="157" spans="2:23" ht="16.2" hidden="1" customHeight="1" x14ac:dyDescent="0.45">
      <c r="B157" s="83" t="s">
        <v>127</v>
      </c>
      <c r="C157" s="61">
        <v>0</v>
      </c>
      <c r="D157" s="61">
        <v>0</v>
      </c>
      <c r="E157" s="61">
        <v>0</v>
      </c>
      <c r="F157" s="61">
        <v>0</v>
      </c>
      <c r="G157" s="61">
        <v>0</v>
      </c>
      <c r="H157" s="61">
        <v>0</v>
      </c>
      <c r="I157" s="61">
        <v>0</v>
      </c>
      <c r="J157" s="61">
        <v>0</v>
      </c>
      <c r="K157" s="84">
        <v>0</v>
      </c>
      <c r="L157" s="84">
        <v>37838</v>
      </c>
      <c r="M157" s="61">
        <v>0</v>
      </c>
      <c r="N157" s="61">
        <v>0</v>
      </c>
      <c r="O157" s="61">
        <v>0</v>
      </c>
      <c r="P157" s="61">
        <v>0</v>
      </c>
      <c r="Q157" s="77">
        <v>0</v>
      </c>
      <c r="R157" s="77">
        <v>0</v>
      </c>
      <c r="S157" s="77">
        <v>0</v>
      </c>
      <c r="T157" s="77">
        <v>0</v>
      </c>
      <c r="U157" s="77">
        <v>0</v>
      </c>
      <c r="V157" s="77">
        <v>0</v>
      </c>
      <c r="W157" s="77">
        <v>0</v>
      </c>
    </row>
    <row r="158" spans="2:23" x14ac:dyDescent="0.45">
      <c r="B158" s="83" t="s">
        <v>155</v>
      </c>
      <c r="C158" s="61"/>
      <c r="D158" s="61"/>
      <c r="E158" s="61"/>
      <c r="F158" s="61"/>
      <c r="G158" s="61"/>
      <c r="H158" s="61"/>
      <c r="I158" s="61"/>
      <c r="J158" s="61"/>
      <c r="K158" s="84"/>
      <c r="L158" s="84"/>
      <c r="M158" s="61"/>
      <c r="N158" s="61">
        <v>0</v>
      </c>
      <c r="O158" s="61">
        <v>0</v>
      </c>
      <c r="P158" s="61">
        <v>0</v>
      </c>
      <c r="Q158" s="61">
        <v>0</v>
      </c>
      <c r="R158" s="61">
        <v>0</v>
      </c>
      <c r="S158" s="61">
        <v>0</v>
      </c>
      <c r="T158" s="61">
        <v>-462.37079999999997</v>
      </c>
      <c r="U158" s="61">
        <v>-747.04919999999993</v>
      </c>
      <c r="V158" s="61">
        <v>0</v>
      </c>
      <c r="W158" s="61">
        <v>0</v>
      </c>
    </row>
    <row r="159" spans="2:23" x14ac:dyDescent="0.45">
      <c r="B159" s="80" t="s">
        <v>167</v>
      </c>
      <c r="C159" s="81">
        <f t="shared" ref="C159:M159" si="49">SUM(C148:C157)</f>
        <v>-91373</v>
      </c>
      <c r="D159" s="81">
        <f t="shared" si="49"/>
        <v>-77633.715941999995</v>
      </c>
      <c r="E159" s="81">
        <f t="shared" si="49"/>
        <v>-89354</v>
      </c>
      <c r="F159" s="81">
        <f t="shared" si="49"/>
        <v>-322021.44358933083</v>
      </c>
      <c r="G159" s="81">
        <f t="shared" si="49"/>
        <v>-455623.78386999998</v>
      </c>
      <c r="H159" s="81">
        <f t="shared" si="49"/>
        <v>-407745</v>
      </c>
      <c r="I159" s="81">
        <f t="shared" si="49"/>
        <v>-36420.038323291985</v>
      </c>
      <c r="J159" s="81">
        <f t="shared" si="49"/>
        <v>-75253.197009999902</v>
      </c>
      <c r="K159" s="81">
        <f t="shared" si="49"/>
        <v>-174507.89597000001</v>
      </c>
      <c r="L159" s="81">
        <f t="shared" si="49"/>
        <v>-168139</v>
      </c>
      <c r="M159" s="81">
        <f t="shared" si="49"/>
        <v>-145326.92128000001</v>
      </c>
      <c r="N159" s="82">
        <f t="shared" ref="N159:U159" si="50">SUM(N148:N158)</f>
        <v>-75481.371035399992</v>
      </c>
      <c r="O159" s="82">
        <f t="shared" si="50"/>
        <v>-85663.069439999992</v>
      </c>
      <c r="P159" s="82">
        <f t="shared" si="50"/>
        <v>-37313.380530000002</v>
      </c>
      <c r="Q159" s="82">
        <f t="shared" si="50"/>
        <v>-56600.873550000026</v>
      </c>
      <c r="R159" s="82">
        <f t="shared" si="50"/>
        <v>-122535.74970500001</v>
      </c>
      <c r="S159" s="82">
        <f t="shared" si="50"/>
        <v>-100876.24666000002</v>
      </c>
      <c r="T159" s="82">
        <f t="shared" si="50"/>
        <v>-119974.59731853394</v>
      </c>
      <c r="U159" s="82">
        <f t="shared" si="50"/>
        <v>-169689.16001759999</v>
      </c>
      <c r="V159" s="82">
        <f t="shared" ref="V159:W159" si="51">SUM(V148:V158)</f>
        <v>-110791</v>
      </c>
      <c r="W159" s="82">
        <f t="shared" si="51"/>
        <v>5707.0498400000051</v>
      </c>
    </row>
    <row r="160" spans="2:23" x14ac:dyDescent="0.45">
      <c r="I160" s="85"/>
      <c r="J160" s="85"/>
      <c r="Q160" s="76"/>
      <c r="R160" s="76"/>
      <c r="S160" s="76"/>
      <c r="T160" s="76"/>
      <c r="U160" s="76"/>
      <c r="V160" s="76"/>
      <c r="W160" s="76"/>
    </row>
    <row r="161" spans="2:23" x14ac:dyDescent="0.45">
      <c r="B161" s="74" t="s">
        <v>128</v>
      </c>
      <c r="C161" s="61"/>
      <c r="D161" s="61"/>
      <c r="E161" s="61"/>
      <c r="F161" s="61"/>
      <c r="G161" s="61"/>
      <c r="H161" s="61"/>
      <c r="I161" s="61"/>
      <c r="J161" s="61"/>
      <c r="Q161" s="76"/>
      <c r="R161" s="76"/>
      <c r="S161" s="76"/>
      <c r="T161" s="76"/>
      <c r="U161" s="76"/>
      <c r="V161" s="76"/>
      <c r="W161" s="76"/>
    </row>
    <row r="162" spans="2:23" x14ac:dyDescent="0.45">
      <c r="B162" s="68" t="s">
        <v>170</v>
      </c>
      <c r="C162" s="61">
        <v>0</v>
      </c>
      <c r="D162" s="61">
        <v>24013.839639999998</v>
      </c>
      <c r="E162" s="61">
        <v>27900</v>
      </c>
      <c r="F162" s="61">
        <v>455109.1874</v>
      </c>
      <c r="G162" s="61">
        <v>1144.16381</v>
      </c>
      <c r="H162" s="61">
        <v>396182</v>
      </c>
      <c r="I162" s="61">
        <v>0</v>
      </c>
      <c r="J162" s="61">
        <v>0</v>
      </c>
      <c r="K162" s="61">
        <v>0</v>
      </c>
      <c r="L162" s="61">
        <v>42349</v>
      </c>
      <c r="M162" s="61">
        <v>50248.045529999996</v>
      </c>
      <c r="N162" s="61">
        <v>0</v>
      </c>
      <c r="O162" s="61">
        <v>0</v>
      </c>
      <c r="P162" s="61">
        <v>0</v>
      </c>
      <c r="Q162" s="77">
        <v>1577388.7951500001</v>
      </c>
      <c r="R162" s="77">
        <v>0</v>
      </c>
      <c r="S162" s="86">
        <v>0</v>
      </c>
      <c r="T162" s="86">
        <v>0</v>
      </c>
      <c r="U162" s="86">
        <v>0</v>
      </c>
      <c r="V162" s="86">
        <v>501</v>
      </c>
      <c r="W162" s="86">
        <v>484.029</v>
      </c>
    </row>
    <row r="163" spans="2:23" x14ac:dyDescent="0.45">
      <c r="B163" s="68" t="s">
        <v>129</v>
      </c>
      <c r="C163" s="61">
        <v>-3749</v>
      </c>
      <c r="D163" s="61">
        <v>-12890.358107370001</v>
      </c>
      <c r="E163" s="61">
        <v>-21146</v>
      </c>
      <c r="F163" s="61">
        <v>-28974.787013753998</v>
      </c>
      <c r="G163" s="61">
        <v>-477.08605999999997</v>
      </c>
      <c r="H163" s="61">
        <v>-635</v>
      </c>
      <c r="I163" s="61">
        <v>-32.467073140999986</v>
      </c>
      <c r="J163" s="61">
        <v>0</v>
      </c>
      <c r="K163" s="61">
        <v>-62514.432000000001</v>
      </c>
      <c r="L163" s="61">
        <v>0</v>
      </c>
      <c r="M163" s="61">
        <v>-10996.051520000001</v>
      </c>
      <c r="N163" s="61">
        <v>-11326.544680000001</v>
      </c>
      <c r="O163" s="61">
        <v>-12343.45132</v>
      </c>
      <c r="P163" s="77">
        <v>-14310</v>
      </c>
      <c r="Q163" s="77">
        <v>-1589975</v>
      </c>
      <c r="R163" s="77">
        <v>-12617.443300000001</v>
      </c>
      <c r="S163" s="77">
        <v>-11346.499010000001</v>
      </c>
      <c r="T163" s="77">
        <v>-11829.33908</v>
      </c>
      <c r="U163" s="77">
        <v>-11883.424489999999</v>
      </c>
      <c r="V163" s="77">
        <v>-5983</v>
      </c>
      <c r="W163" s="77">
        <v>-5836.9946399999999</v>
      </c>
    </row>
    <row r="164" spans="2:23" x14ac:dyDescent="0.45">
      <c r="B164" s="68" t="s">
        <v>66</v>
      </c>
      <c r="C164" s="61">
        <v>0</v>
      </c>
      <c r="D164" s="61">
        <v>0</v>
      </c>
      <c r="E164" s="61">
        <v>0</v>
      </c>
      <c r="F164" s="61">
        <v>0</v>
      </c>
      <c r="G164" s="61">
        <v>0</v>
      </c>
      <c r="H164" s="61">
        <v>0</v>
      </c>
      <c r="I164" s="61">
        <v>0</v>
      </c>
      <c r="J164" s="61">
        <v>0</v>
      </c>
      <c r="K164" s="61">
        <v>0</v>
      </c>
      <c r="L164" s="61">
        <v>0</v>
      </c>
      <c r="M164" s="61">
        <v>0</v>
      </c>
      <c r="N164" s="61">
        <v>0</v>
      </c>
      <c r="O164" s="61">
        <v>0</v>
      </c>
      <c r="P164" s="61">
        <v>0</v>
      </c>
      <c r="Q164" s="77">
        <v>-115686.19231999999</v>
      </c>
      <c r="R164" s="77">
        <v>0</v>
      </c>
      <c r="S164" s="86">
        <v>0</v>
      </c>
      <c r="T164" s="86">
        <v>0</v>
      </c>
      <c r="U164" s="86">
        <v>0</v>
      </c>
      <c r="V164" s="86">
        <v>0</v>
      </c>
      <c r="W164" s="86">
        <v>0</v>
      </c>
    </row>
    <row r="165" spans="2:23" x14ac:dyDescent="0.45">
      <c r="B165" s="68" t="s">
        <v>130</v>
      </c>
      <c r="C165" s="61">
        <v>0</v>
      </c>
      <c r="D165" s="61">
        <v>0</v>
      </c>
      <c r="E165" s="61">
        <v>0</v>
      </c>
      <c r="F165" s="61">
        <v>0</v>
      </c>
      <c r="G165" s="61">
        <v>0</v>
      </c>
      <c r="H165" s="61">
        <v>0</v>
      </c>
      <c r="I165" s="61">
        <v>0</v>
      </c>
      <c r="J165" s="61">
        <v>0</v>
      </c>
      <c r="K165" s="61">
        <v>0</v>
      </c>
      <c r="L165" s="61">
        <v>0</v>
      </c>
      <c r="M165" s="61">
        <v>0</v>
      </c>
      <c r="N165" s="61">
        <v>0</v>
      </c>
      <c r="O165" s="61">
        <v>0</v>
      </c>
      <c r="P165" s="61">
        <v>0</v>
      </c>
      <c r="Q165" s="77">
        <v>-3976</v>
      </c>
      <c r="R165" s="77">
        <v>0</v>
      </c>
      <c r="S165" s="86">
        <v>0</v>
      </c>
      <c r="T165" s="86">
        <v>0</v>
      </c>
      <c r="U165" s="86">
        <v>0</v>
      </c>
      <c r="V165" s="86">
        <v>0</v>
      </c>
      <c r="W165" s="86">
        <v>0</v>
      </c>
    </row>
    <row r="166" spans="2:23" ht="16.2" hidden="1" customHeight="1" x14ac:dyDescent="0.45">
      <c r="B166" s="68" t="s">
        <v>125</v>
      </c>
      <c r="C166" s="61">
        <v>-5795</v>
      </c>
      <c r="D166" s="61">
        <v>9868</v>
      </c>
      <c r="E166" s="61">
        <v>0</v>
      </c>
      <c r="F166" s="61">
        <v>0</v>
      </c>
      <c r="G166" s="61">
        <v>0</v>
      </c>
      <c r="H166" s="61">
        <v>0</v>
      </c>
      <c r="I166" s="61">
        <v>0</v>
      </c>
      <c r="J166" s="61">
        <v>0</v>
      </c>
      <c r="K166" s="61">
        <v>0</v>
      </c>
      <c r="L166" s="61">
        <v>0</v>
      </c>
      <c r="M166" s="61">
        <v>0</v>
      </c>
      <c r="N166" s="61">
        <v>0</v>
      </c>
      <c r="O166" s="61">
        <v>0</v>
      </c>
      <c r="P166" s="61">
        <v>0</v>
      </c>
      <c r="Q166" s="77">
        <v>0</v>
      </c>
      <c r="R166" s="77">
        <v>0</v>
      </c>
      <c r="S166" s="86">
        <v>0</v>
      </c>
      <c r="T166" s="86">
        <v>0</v>
      </c>
      <c r="U166" s="86">
        <v>0</v>
      </c>
      <c r="V166" s="86">
        <v>0</v>
      </c>
      <c r="W166" s="86">
        <v>0</v>
      </c>
    </row>
    <row r="167" spans="2:23" x14ac:dyDescent="0.45">
      <c r="B167" s="68" t="s">
        <v>119</v>
      </c>
      <c r="C167" s="61">
        <v>0</v>
      </c>
      <c r="D167" s="61">
        <v>0</v>
      </c>
      <c r="E167" s="61">
        <v>0</v>
      </c>
      <c r="F167" s="61">
        <v>0</v>
      </c>
      <c r="G167" s="61">
        <v>-43080.442680692999</v>
      </c>
      <c r="H167" s="61">
        <v>-22915.4355</v>
      </c>
      <c r="I167" s="61">
        <v>-69764.074511457278</v>
      </c>
      <c r="J167" s="61">
        <v>-72826.335760000002</v>
      </c>
      <c r="K167" s="61">
        <v>-85730.592000000004</v>
      </c>
      <c r="L167" s="61">
        <v>-91948</v>
      </c>
      <c r="M167" s="61">
        <v>-103126.42929</v>
      </c>
      <c r="N167" s="61">
        <v>-101022.08243000001</v>
      </c>
      <c r="O167" s="61">
        <v>-110032.8769</v>
      </c>
      <c r="P167" s="61">
        <v>-117300</v>
      </c>
      <c r="Q167" s="77">
        <v>-152779.71646</v>
      </c>
      <c r="R167" s="77">
        <v>-57829.393750000003</v>
      </c>
      <c r="S167" s="77">
        <v>-55511.428669999994</v>
      </c>
      <c r="T167" s="77">
        <v>-58902.766189999995</v>
      </c>
      <c r="U167" s="77">
        <v>-55550.530319999998</v>
      </c>
      <c r="V167" s="77">
        <v>-28042</v>
      </c>
      <c r="W167" s="77">
        <v>-26898.6</v>
      </c>
    </row>
    <row r="168" spans="2:23" x14ac:dyDescent="0.45">
      <c r="B168" s="68" t="s">
        <v>131</v>
      </c>
      <c r="C168" s="61">
        <v>-12450</v>
      </c>
      <c r="D168" s="61">
        <v>-60000</v>
      </c>
      <c r="E168" s="61">
        <v>-36000</v>
      </c>
      <c r="F168" s="61">
        <v>-36000</v>
      </c>
      <c r="G168" s="61">
        <v>0</v>
      </c>
      <c r="H168" s="61">
        <v>-150725.22</v>
      </c>
      <c r="I168" s="61">
        <v>-25000</v>
      </c>
      <c r="J168" s="61">
        <v>-50329.826000000001</v>
      </c>
      <c r="K168" s="61">
        <v>-21852.173999999999</v>
      </c>
      <c r="L168" s="61">
        <v>-1607</v>
      </c>
      <c r="M168" s="61">
        <v>0</v>
      </c>
      <c r="N168" s="61">
        <v>0</v>
      </c>
      <c r="O168" s="61">
        <v>0</v>
      </c>
      <c r="P168" s="61">
        <v>0</v>
      </c>
      <c r="Q168" s="77">
        <v>0</v>
      </c>
      <c r="R168" s="77">
        <v>-26355.5</v>
      </c>
      <c r="S168" s="86">
        <v>0</v>
      </c>
      <c r="T168" s="86">
        <v>0</v>
      </c>
      <c r="U168" s="86">
        <v>0</v>
      </c>
      <c r="V168" s="86">
        <v>0</v>
      </c>
      <c r="W168" s="86">
        <v>0</v>
      </c>
    </row>
    <row r="169" spans="2:23" ht="16.2" hidden="1" customHeight="1" x14ac:dyDescent="0.45">
      <c r="B169" s="68" t="s">
        <v>132</v>
      </c>
      <c r="C169" s="61">
        <v>0</v>
      </c>
      <c r="D169" s="61">
        <v>0</v>
      </c>
      <c r="E169" s="61">
        <v>0</v>
      </c>
      <c r="F169" s="61">
        <v>0</v>
      </c>
      <c r="G169" s="61">
        <v>20000</v>
      </c>
      <c r="H169" s="61">
        <v>0</v>
      </c>
      <c r="I169" s="61">
        <v>0</v>
      </c>
      <c r="J169" s="61">
        <v>0</v>
      </c>
      <c r="K169" s="61">
        <v>0</v>
      </c>
      <c r="L169" s="61">
        <v>0</v>
      </c>
      <c r="M169" s="61">
        <v>0</v>
      </c>
      <c r="N169" s="61">
        <v>0</v>
      </c>
      <c r="O169" s="61">
        <v>0</v>
      </c>
      <c r="P169" s="61">
        <v>0</v>
      </c>
      <c r="Q169" s="77">
        <v>0</v>
      </c>
      <c r="R169" s="77">
        <v>0</v>
      </c>
      <c r="S169" s="86">
        <v>0</v>
      </c>
      <c r="T169" s="86">
        <v>0</v>
      </c>
      <c r="U169" s="86">
        <v>0</v>
      </c>
      <c r="V169" s="86">
        <v>0</v>
      </c>
      <c r="W169" s="86">
        <v>0</v>
      </c>
    </row>
    <row r="170" spans="2:23" ht="16.2" hidden="1" customHeight="1" x14ac:dyDescent="0.45">
      <c r="B170" s="68" t="s">
        <v>133</v>
      </c>
      <c r="C170" s="61">
        <v>0</v>
      </c>
      <c r="D170" s="61">
        <v>0</v>
      </c>
      <c r="E170" s="61">
        <v>0</v>
      </c>
      <c r="F170" s="61">
        <v>0</v>
      </c>
      <c r="G170" s="61">
        <v>-1527.43339105</v>
      </c>
      <c r="H170" s="61">
        <v>-3101</v>
      </c>
      <c r="I170" s="61">
        <v>0</v>
      </c>
      <c r="J170" s="61">
        <v>0</v>
      </c>
      <c r="K170" s="61">
        <v>0</v>
      </c>
      <c r="L170" s="61">
        <v>0</v>
      </c>
      <c r="M170" s="61">
        <v>0</v>
      </c>
      <c r="N170" s="61">
        <v>0</v>
      </c>
      <c r="O170" s="61">
        <v>0</v>
      </c>
      <c r="P170" s="61">
        <v>0</v>
      </c>
      <c r="Q170" s="77">
        <v>0</v>
      </c>
      <c r="R170" s="77">
        <v>0</v>
      </c>
      <c r="S170" s="86">
        <v>0</v>
      </c>
      <c r="T170" s="86">
        <v>0</v>
      </c>
      <c r="U170" s="86">
        <v>0</v>
      </c>
      <c r="V170" s="86">
        <v>0</v>
      </c>
      <c r="W170" s="86">
        <v>0</v>
      </c>
    </row>
    <row r="171" spans="2:23" x14ac:dyDescent="0.45">
      <c r="B171" s="80" t="s">
        <v>134</v>
      </c>
      <c r="C171" s="81">
        <f t="shared" ref="C171:P171" si="52">SUM(C162:C170)</f>
        <v>-21994</v>
      </c>
      <c r="D171" s="81">
        <f t="shared" si="52"/>
        <v>-39008.518467369999</v>
      </c>
      <c r="E171" s="81">
        <f t="shared" si="52"/>
        <v>-29246</v>
      </c>
      <c r="F171" s="81">
        <f t="shared" si="52"/>
        <v>390134.40038624598</v>
      </c>
      <c r="G171" s="81">
        <f t="shared" si="52"/>
        <v>-23940.798321743001</v>
      </c>
      <c r="H171" s="81">
        <f t="shared" si="52"/>
        <v>218805.34449999998</v>
      </c>
      <c r="I171" s="81">
        <f t="shared" si="52"/>
        <v>-94796.541584598279</v>
      </c>
      <c r="J171" s="81">
        <f t="shared" si="52"/>
        <v>-123156.16176</v>
      </c>
      <c r="K171" s="81">
        <f t="shared" si="52"/>
        <v>-170097.198</v>
      </c>
      <c r="L171" s="81">
        <f t="shared" si="52"/>
        <v>-51206</v>
      </c>
      <c r="M171" s="81">
        <f t="shared" si="52"/>
        <v>-63874.435280000005</v>
      </c>
      <c r="N171" s="81">
        <f t="shared" si="52"/>
        <v>-112348.62711000002</v>
      </c>
      <c r="O171" s="81">
        <f t="shared" si="52"/>
        <v>-122376.32822</v>
      </c>
      <c r="P171" s="81">
        <f t="shared" si="52"/>
        <v>-131610</v>
      </c>
      <c r="Q171" s="82">
        <f>SUM(Q162:Q170)</f>
        <v>-285028.1136299998</v>
      </c>
      <c r="R171" s="82">
        <f>SUM(R162:R170)</f>
        <v>-96802.337050000002</v>
      </c>
      <c r="S171" s="82">
        <f>SUM(S162:S170)</f>
        <v>-66857.927679999993</v>
      </c>
      <c r="T171" s="82">
        <f t="shared" ref="T171" si="53">SUM(T162:T170)</f>
        <v>-70732.10527</v>
      </c>
      <c r="U171" s="82">
        <f>SUM(U162:U170)</f>
        <v>-67433.954809999996</v>
      </c>
      <c r="V171" s="82">
        <f t="shared" ref="V171" si="54">SUM(V162:V170)</f>
        <v>-33524</v>
      </c>
      <c r="W171" s="82">
        <f>SUM(W162:W170)</f>
        <v>-32251.565640000001</v>
      </c>
    </row>
    <row r="172" spans="2:23" x14ac:dyDescent="0.45">
      <c r="B172" s="68"/>
      <c r="C172" s="68"/>
      <c r="D172" s="61"/>
      <c r="E172" s="61"/>
      <c r="F172" s="61"/>
      <c r="G172" s="61"/>
      <c r="H172" s="85"/>
      <c r="I172" s="61"/>
      <c r="J172" s="61"/>
      <c r="Q172" s="76"/>
      <c r="R172" s="76"/>
      <c r="S172" s="76"/>
      <c r="T172" s="76"/>
      <c r="U172" s="76"/>
      <c r="V172" s="76"/>
      <c r="W172" s="76"/>
    </row>
    <row r="173" spans="2:23" x14ac:dyDescent="0.45">
      <c r="B173" s="80" t="s">
        <v>135</v>
      </c>
      <c r="C173" s="81">
        <f t="shared" ref="C173:T173" si="55">C171+C159+C145</f>
        <v>-17771</v>
      </c>
      <c r="D173" s="81">
        <f t="shared" si="55"/>
        <v>-1080.8753162439971</v>
      </c>
      <c r="E173" s="81">
        <f t="shared" si="55"/>
        <v>-1902</v>
      </c>
      <c r="F173" s="81">
        <f t="shared" si="55"/>
        <v>299614.19601385971</v>
      </c>
      <c r="G173" s="81">
        <f t="shared" si="55"/>
        <v>-253634.91977456259</v>
      </c>
      <c r="H173" s="81">
        <f t="shared" si="55"/>
        <v>50668.007279999991</v>
      </c>
      <c r="I173" s="81">
        <f t="shared" si="55"/>
        <v>87586.075105249038</v>
      </c>
      <c r="J173" s="81">
        <f t="shared" si="55"/>
        <v>81695.626280001103</v>
      </c>
      <c r="K173" s="81">
        <f t="shared" si="55"/>
        <v>-45109.093970000045</v>
      </c>
      <c r="L173" s="81">
        <f t="shared" si="55"/>
        <v>-31934</v>
      </c>
      <c r="M173" s="81">
        <f t="shared" si="55"/>
        <v>-32968.858060001017</v>
      </c>
      <c r="N173" s="81">
        <f t="shared" si="55"/>
        <v>-8790.481529932993</v>
      </c>
      <c r="O173" s="81">
        <f t="shared" si="55"/>
        <v>7197.0337799840199</v>
      </c>
      <c r="P173" s="81">
        <f t="shared" si="55"/>
        <v>43792.571981507615</v>
      </c>
      <c r="Q173" s="82">
        <f t="shared" si="55"/>
        <v>-94329.355640096008</v>
      </c>
      <c r="R173" s="82">
        <f t="shared" si="55"/>
        <v>68882.913245000003</v>
      </c>
      <c r="S173" s="82">
        <f t="shared" si="55"/>
        <v>9080.9242800070206</v>
      </c>
      <c r="T173" s="82">
        <f t="shared" si="55"/>
        <v>28121.816319997364</v>
      </c>
      <c r="U173" s="82">
        <f>U171+U159+U145</f>
        <v>-44869.114827599988</v>
      </c>
      <c r="V173" s="82">
        <f t="shared" ref="V173" si="56">V171+V159+V145</f>
        <v>-66762</v>
      </c>
      <c r="W173" s="82">
        <f>W171+W159+W145</f>
        <v>79100.384140000999</v>
      </c>
    </row>
    <row r="174" spans="2:23" x14ac:dyDescent="0.45">
      <c r="H174" s="61"/>
      <c r="I174" s="85"/>
      <c r="J174" s="85"/>
      <c r="Q174" s="76"/>
      <c r="R174" s="76"/>
      <c r="S174" s="76"/>
      <c r="T174" s="76"/>
      <c r="U174" s="76"/>
      <c r="V174" s="76"/>
      <c r="W174" s="76"/>
    </row>
    <row r="175" spans="2:23" x14ac:dyDescent="0.45">
      <c r="B175" s="87" t="s">
        <v>136</v>
      </c>
      <c r="C175" s="81">
        <v>21557</v>
      </c>
      <c r="D175" s="81">
        <v>4211</v>
      </c>
      <c r="E175" s="81">
        <v>3196</v>
      </c>
      <c r="F175" s="81">
        <v>1361</v>
      </c>
      <c r="G175" s="81">
        <v>323943</v>
      </c>
      <c r="H175" s="81">
        <v>61553.262980000014</v>
      </c>
      <c r="I175" s="81">
        <v>115076</v>
      </c>
      <c r="J175" s="81">
        <v>208995.8</v>
      </c>
      <c r="K175" s="81">
        <v>300982.8069477526</v>
      </c>
      <c r="L175" s="81">
        <v>294784</v>
      </c>
      <c r="M175" s="81">
        <v>277953</v>
      </c>
      <c r="N175" s="81">
        <v>243018.10546000002</v>
      </c>
      <c r="O175" s="81">
        <v>241307.67273999995</v>
      </c>
      <c r="P175" s="81">
        <v>257975.53618998398</v>
      </c>
      <c r="Q175" s="82">
        <v>322985.50817149202</v>
      </c>
      <c r="R175" s="82">
        <f>Q178</f>
        <v>212223.55253139601</v>
      </c>
      <c r="S175" s="82">
        <v>274629.09155500104</v>
      </c>
      <c r="T175" s="82">
        <f>S182</f>
        <v>283547.01583500806</v>
      </c>
      <c r="U175" s="82">
        <f>T182</f>
        <v>318299.83215500542</v>
      </c>
      <c r="V175" s="82">
        <f>T182</f>
        <v>318299.83215500542</v>
      </c>
      <c r="W175" s="82">
        <f>U182</f>
        <v>266255.24335740547</v>
      </c>
    </row>
    <row r="176" spans="2:23" x14ac:dyDescent="0.45">
      <c r="B176" s="88" t="s">
        <v>156</v>
      </c>
      <c r="C176" s="89">
        <v>425</v>
      </c>
      <c r="D176" s="61">
        <v>67.184630713994636</v>
      </c>
      <c r="E176" s="61">
        <v>67</v>
      </c>
      <c r="F176" s="61">
        <v>22968.004770000003</v>
      </c>
      <c r="G176" s="61">
        <v>-8755.1279425430184</v>
      </c>
      <c r="H176" s="61">
        <v>2854</v>
      </c>
      <c r="I176" s="61">
        <v>6333</v>
      </c>
      <c r="J176" s="61">
        <v>10292.07428999998</v>
      </c>
      <c r="K176" s="61">
        <v>38909.872560000113</v>
      </c>
      <c r="L176" s="61">
        <v>15103</v>
      </c>
      <c r="M176" s="61">
        <v>-1966.2626300000186</v>
      </c>
      <c r="N176" s="61">
        <v>7635.4891000000098</v>
      </c>
      <c r="O176" s="61">
        <v>9485.8296699999992</v>
      </c>
      <c r="P176" s="61">
        <v>20968</v>
      </c>
      <c r="Q176" s="77">
        <v>-16473</v>
      </c>
      <c r="R176" s="77">
        <v>-5943.0017600000401</v>
      </c>
      <c r="S176" s="77">
        <v>-424</v>
      </c>
      <c r="T176" s="77">
        <v>7313</v>
      </c>
      <c r="U176" s="77">
        <v>-7473.5</v>
      </c>
      <c r="V176" s="77">
        <v>-5653</v>
      </c>
      <c r="W176" s="77">
        <v>-3767.6320099999998</v>
      </c>
    </row>
    <row r="177" spans="2:23" x14ac:dyDescent="0.45">
      <c r="B177" s="88" t="s">
        <v>163</v>
      </c>
      <c r="C177" s="89">
        <v>0</v>
      </c>
      <c r="D177" s="89">
        <v>0</v>
      </c>
      <c r="E177" s="89">
        <v>0</v>
      </c>
      <c r="F177" s="89">
        <v>0</v>
      </c>
      <c r="G177" s="89">
        <v>0</v>
      </c>
      <c r="H177" s="89">
        <v>0</v>
      </c>
      <c r="I177" s="89">
        <v>0</v>
      </c>
      <c r="J177" s="89">
        <v>0</v>
      </c>
      <c r="K177" s="89">
        <v>0</v>
      </c>
      <c r="L177" s="89">
        <v>0</v>
      </c>
      <c r="M177" s="89">
        <v>0</v>
      </c>
      <c r="N177" s="61">
        <v>-555.36076171418586</v>
      </c>
      <c r="O177" s="61">
        <v>-15</v>
      </c>
      <c r="P177" s="61">
        <v>249.4</v>
      </c>
      <c r="Q177" s="77">
        <v>40.4</v>
      </c>
      <c r="R177" s="77">
        <v>-534.94778000000019</v>
      </c>
      <c r="S177" s="77">
        <v>261</v>
      </c>
      <c r="T177" s="77">
        <v>-682</v>
      </c>
      <c r="U177" s="77">
        <v>298.02602999999993</v>
      </c>
      <c r="V177" s="77">
        <v>-401</v>
      </c>
      <c r="W177" s="77">
        <v>179.15448999999998</v>
      </c>
    </row>
    <row r="178" spans="2:23" x14ac:dyDescent="0.45">
      <c r="B178" s="87" t="s">
        <v>137</v>
      </c>
      <c r="C178" s="81">
        <f>ROUND(SUM(C173,C175,C176),0)</f>
        <v>4211</v>
      </c>
      <c r="D178" s="81">
        <f>ROUND(SUM(D173,D175,D176),0)</f>
        <v>3197</v>
      </c>
      <c r="E178" s="81">
        <f>ROUND(SUM(E173,E175,E176),0)</f>
        <v>1361</v>
      </c>
      <c r="F178" s="81">
        <f>ROUND(SUM(F173,F175,F176),0)</f>
        <v>323943</v>
      </c>
      <c r="G178" s="81">
        <f t="shared" ref="G178:M178" si="57">SUM(G173,G175,G176)</f>
        <v>61552.952282894395</v>
      </c>
      <c r="H178" s="81">
        <f t="shared" si="57"/>
        <v>115075.27026</v>
      </c>
      <c r="I178" s="81">
        <f t="shared" si="57"/>
        <v>208995.07510524904</v>
      </c>
      <c r="J178" s="81">
        <f t="shared" si="57"/>
        <v>300983.50057000102</v>
      </c>
      <c r="K178" s="81">
        <f t="shared" si="57"/>
        <v>294783.58553775266</v>
      </c>
      <c r="L178" s="81">
        <f t="shared" si="57"/>
        <v>277953</v>
      </c>
      <c r="M178" s="81">
        <f t="shared" si="57"/>
        <v>243017.87930999897</v>
      </c>
      <c r="N178" s="81">
        <f t="shared" ref="N178:S178" si="58">SUM(N173,N175,N176,N177)</f>
        <v>241307.75226835284</v>
      </c>
      <c r="O178" s="81">
        <f t="shared" si="58"/>
        <v>257975.53618998398</v>
      </c>
      <c r="P178" s="81">
        <f t="shared" si="58"/>
        <v>322985.50817149162</v>
      </c>
      <c r="Q178" s="82">
        <f t="shared" si="58"/>
        <v>212223.55253139601</v>
      </c>
      <c r="R178" s="82">
        <f t="shared" si="58"/>
        <v>274628.51623639598</v>
      </c>
      <c r="S178" s="82">
        <f t="shared" si="58"/>
        <v>283547.01583500806</v>
      </c>
      <c r="T178" s="82">
        <f>SUM(T173,T175,T176,T177)</f>
        <v>318299.83215500542</v>
      </c>
      <c r="U178" s="82">
        <f t="shared" ref="U178" si="59">SUM(U173,U175,U176,U177)</f>
        <v>266255.24335740547</v>
      </c>
      <c r="V178" s="82">
        <f t="shared" ref="V178:W178" si="60">SUM(V173,V175,V176,V177)</f>
        <v>245483.83215500542</v>
      </c>
      <c r="W178" s="82">
        <f t="shared" si="60"/>
        <v>341767.14997740643</v>
      </c>
    </row>
    <row r="179" spans="2:23" ht="16.2" hidden="1" customHeight="1" x14ac:dyDescent="0.45">
      <c r="B179" s="40" t="s">
        <v>138</v>
      </c>
      <c r="C179" s="90"/>
      <c r="D179" s="90"/>
      <c r="E179" s="90"/>
      <c r="F179" s="90"/>
      <c r="G179" s="91">
        <v>2963</v>
      </c>
      <c r="H179" s="91"/>
      <c r="I179" s="65"/>
      <c r="J179" s="65"/>
      <c r="N179" s="61">
        <v>0</v>
      </c>
      <c r="O179" s="61">
        <v>0</v>
      </c>
      <c r="P179" s="61">
        <v>0</v>
      </c>
      <c r="Q179" s="61">
        <v>0</v>
      </c>
      <c r="R179" s="61">
        <v>0</v>
      </c>
      <c r="S179" s="61">
        <v>0</v>
      </c>
      <c r="T179" s="61">
        <v>0</v>
      </c>
      <c r="U179" s="61">
        <v>0</v>
      </c>
      <c r="V179" s="61">
        <v>0</v>
      </c>
      <c r="W179" s="61">
        <v>0</v>
      </c>
    </row>
    <row r="180" spans="2:23" ht="16.2" hidden="1" customHeight="1" x14ac:dyDescent="0.45">
      <c r="B180" s="40" t="s">
        <v>139</v>
      </c>
      <c r="C180" s="40"/>
      <c r="D180" s="40"/>
      <c r="E180" s="40"/>
      <c r="F180" s="40"/>
      <c r="G180" s="91">
        <v>76449</v>
      </c>
      <c r="H180" s="91">
        <v>100321.483502884</v>
      </c>
      <c r="I180" s="91"/>
      <c r="J180" s="91"/>
      <c r="K180" s="91"/>
      <c r="L180" s="91"/>
      <c r="M180" s="91"/>
      <c r="N180" s="61">
        <v>0</v>
      </c>
      <c r="O180" s="61">
        <v>0</v>
      </c>
      <c r="P180" s="61">
        <v>0</v>
      </c>
      <c r="Q180" s="61">
        <v>0</v>
      </c>
      <c r="R180" s="61">
        <v>0</v>
      </c>
      <c r="S180" s="61">
        <v>0</v>
      </c>
      <c r="T180" s="61">
        <v>0</v>
      </c>
      <c r="U180" s="61">
        <v>0</v>
      </c>
      <c r="V180" s="61">
        <v>0</v>
      </c>
      <c r="W180" s="61">
        <v>0</v>
      </c>
    </row>
    <row r="181" spans="2:23" x14ac:dyDescent="0.45">
      <c r="B181" s="40"/>
      <c r="C181" s="40"/>
      <c r="D181" s="92"/>
      <c r="E181" s="92"/>
      <c r="F181" s="92"/>
      <c r="H181" s="93"/>
      <c r="I181" s="91"/>
      <c r="J181" s="91"/>
      <c r="Q181" s="76"/>
      <c r="R181" s="76"/>
      <c r="S181" s="76"/>
      <c r="T181" s="76"/>
      <c r="U181" s="76"/>
      <c r="V181" s="76"/>
      <c r="W181" s="76"/>
    </row>
    <row r="182" spans="2:23" x14ac:dyDescent="0.45">
      <c r="B182" s="94" t="s">
        <v>140</v>
      </c>
      <c r="C182" s="95">
        <f t="shared" ref="C182:S182" si="61">SUM(C178,C179,C180)</f>
        <v>4211</v>
      </c>
      <c r="D182" s="95">
        <f t="shared" si="61"/>
        <v>3197</v>
      </c>
      <c r="E182" s="95">
        <f t="shared" si="61"/>
        <v>1361</v>
      </c>
      <c r="F182" s="95">
        <f t="shared" si="61"/>
        <v>323943</v>
      </c>
      <c r="G182" s="95">
        <f t="shared" si="61"/>
        <v>140964.9522828944</v>
      </c>
      <c r="H182" s="95">
        <f t="shared" si="61"/>
        <v>215396.75376288401</v>
      </c>
      <c r="I182" s="95">
        <f t="shared" si="61"/>
        <v>208995.07510524904</v>
      </c>
      <c r="J182" s="95">
        <f t="shared" si="61"/>
        <v>300983.50057000102</v>
      </c>
      <c r="K182" s="95">
        <f t="shared" si="61"/>
        <v>294783.58553775266</v>
      </c>
      <c r="L182" s="95">
        <f t="shared" si="61"/>
        <v>277953</v>
      </c>
      <c r="M182" s="95">
        <f t="shared" si="61"/>
        <v>243017.87930999897</v>
      </c>
      <c r="N182" s="95">
        <f t="shared" si="61"/>
        <v>241307.75226835284</v>
      </c>
      <c r="O182" s="95">
        <f t="shared" si="61"/>
        <v>257975.53618998398</v>
      </c>
      <c r="P182" s="95">
        <f t="shared" si="61"/>
        <v>322985.50817149162</v>
      </c>
      <c r="Q182" s="95">
        <f t="shared" si="61"/>
        <v>212223.55253139601</v>
      </c>
      <c r="R182" s="95">
        <f t="shared" si="61"/>
        <v>274628.51623639598</v>
      </c>
      <c r="S182" s="95">
        <f t="shared" si="61"/>
        <v>283547.01583500806</v>
      </c>
      <c r="T182" s="95">
        <f>SUM(T178,T179,T180)</f>
        <v>318299.83215500542</v>
      </c>
      <c r="U182" s="95">
        <f t="shared" ref="U182" si="62">SUM(U178,U179,U180)</f>
        <v>266255.24335740547</v>
      </c>
      <c r="V182" s="95">
        <f t="shared" ref="V182:W182" si="63">SUM(V178,V179,V180)</f>
        <v>245483.83215500542</v>
      </c>
      <c r="W182" s="95">
        <f t="shared" si="63"/>
        <v>341767.14997740643</v>
      </c>
    </row>
    <row r="184" spans="2:23" x14ac:dyDescent="0.45">
      <c r="S184" s="96"/>
      <c r="T184" s="96"/>
      <c r="U184" s="96"/>
      <c r="V184" s="96"/>
      <c r="W184" s="108"/>
    </row>
    <row r="185" spans="2:23" x14ac:dyDescent="0.45">
      <c r="U185" s="65"/>
      <c r="V185" s="65"/>
      <c r="W185" s="65"/>
    </row>
    <row r="186" spans="2:23" x14ac:dyDescent="0.45">
      <c r="S186" s="96"/>
      <c r="U186" s="65"/>
      <c r="V186" s="65"/>
      <c r="W186" s="65"/>
    </row>
    <row r="189" spans="2:23" x14ac:dyDescent="0.45">
      <c r="S189" s="96"/>
    </row>
  </sheetData>
  <pageMargins left="0.7" right="0.7" top="0.75" bottom="0.75" header="0.3" footer="0.3"/>
  <pageSetup paperSize="9" orientation="portrait" verticalDpi="90" r:id="rId1"/>
  <ignoredErrors>
    <ignoredError sqref="O7:R7 O9:R13 O8:Q8 O5:R5 C5:N5 S5" numberStoredAsText="1"/>
    <ignoredError sqref="P29:S29 M29:O29 C24:S24 P53:S53 T24:W24 T53:W53 T29:W29" formulaRange="1"/>
    <ignoredError sqref="D74:I74" evalErro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d19a041-fb7e-49d4-8cc1-829b78ec882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1C15572B459745858B01DCE1F1D4C3" ma:contentTypeVersion="14" ma:contentTypeDescription="Create a new document." ma:contentTypeScope="" ma:versionID="99de98571f5f17246f65e79b1f98ab11">
  <xsd:schema xmlns:xsd="http://www.w3.org/2001/XMLSchema" xmlns:xs="http://www.w3.org/2001/XMLSchema" xmlns:p="http://schemas.microsoft.com/office/2006/metadata/properties" xmlns:ns3="be8c6336-7e93-4dc9-9043-3eeb75b294f9" xmlns:ns4="3d19a041-fb7e-49d4-8cc1-829b78ec8828" targetNamespace="http://schemas.microsoft.com/office/2006/metadata/properties" ma:root="true" ma:fieldsID="8b04785bc3d9a84c47952f2763734322" ns3:_="" ns4:_="">
    <xsd:import namespace="be8c6336-7e93-4dc9-9043-3eeb75b294f9"/>
    <xsd:import namespace="3d19a041-fb7e-49d4-8cc1-829b78ec882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_activity" minOccurs="0"/>
                <xsd:element ref="ns4:MediaServiceMetadata" minOccurs="0"/>
                <xsd:element ref="ns4:MediaServiceFastMetadata" minOccurs="0"/>
                <xsd:element ref="ns4:MediaServiceObjectDetectorVersion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SearchProperties" minOccurs="0"/>
                <xsd:element ref="ns4:MediaServiceDateTaken" minOccurs="0"/>
                <xsd:element ref="ns4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8c6336-7e93-4dc9-9043-3eeb75b294f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19a041-fb7e-49d4-8cc1-829b78ec8828" elementFormDefault="qualified">
    <xsd:import namespace="http://schemas.microsoft.com/office/2006/documentManagement/types"/>
    <xsd:import namespace="http://schemas.microsoft.com/office/infopath/2007/PartnerControls"/>
    <xsd:element name="_activity" ma:index="11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7CD80A-982E-401C-AAED-8E1CA6B3682A}">
  <ds:schemaRefs>
    <ds:schemaRef ds:uri="http://www.w3.org/XML/1998/namespace"/>
    <ds:schemaRef ds:uri="http://purl.org/dc/dcmitype/"/>
    <ds:schemaRef ds:uri="http://schemas.microsoft.com/office/infopath/2007/PartnerControls"/>
    <ds:schemaRef ds:uri="be8c6336-7e93-4dc9-9043-3eeb75b294f9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3d19a041-fb7e-49d4-8cc1-829b78ec8828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35BCF90-24AC-4A7D-B95F-A9F6E71F0B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3BFBA7-279C-49DD-AE96-272EDCBEA8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8c6336-7e93-4dc9-9043-3eeb75b294f9"/>
    <ds:schemaRef ds:uri="3d19a041-fb7e-49d4-8cc1-829b78ec88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Ilia Tukhashvili</dc:creator>
  <cp:lastModifiedBy>Ilia Tukhashvili</cp:lastModifiedBy>
  <dcterms:created xsi:type="dcterms:W3CDTF">2025-01-24T10:32:08Z</dcterms:created>
  <dcterms:modified xsi:type="dcterms:W3CDTF">2026-08-05T13:29:58Z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fWorkbookId">
    <vt:lpwstr>c334096a-204b-4e9f-9e73-b977cf940f68</vt:lpwstr>
  </property>
  <property fmtid="{D5CDD505-2E9C-101B-9397-08002B2CF9AE}" pid="3" name="ContentTypeId">
    <vt:lpwstr>0x010100381C15572B459745858B01DCE1F1D4C3</vt:lpwstr>
  </property>
</Properties>
</file>